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DA\1RDA RPTTF Distributions\FY14-15 RPTTF Distribution JUN 2015 - ROPS 15-16A\ROPS 15-16A Estimate Report\"/>
    </mc:Choice>
  </mc:AlternateContent>
  <bookViews>
    <workbookView xWindow="0" yWindow="0" windowWidth="25200" windowHeight="11088"/>
  </bookViews>
  <sheets>
    <sheet name="ROPS 15-16A Estimates - ATE" sheetId="1" r:id="rId1"/>
  </sheets>
  <externalReferences>
    <externalReference r:id="rId2"/>
  </externalReferences>
  <definedNames>
    <definedName name="DBASE">[1]Data!$B$5:'[1]Data'!$P$47637</definedName>
    <definedName name="_xlnm.Print_Area" localSheetId="0">'ROPS 15-16A Estimates - ATE'!$B$1:$I$223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1" l="1"/>
  <c r="M12" i="1"/>
  <c r="Q12" i="1"/>
  <c r="U12" i="1"/>
  <c r="AB12" i="1"/>
  <c r="AC12" i="1"/>
  <c r="D7" i="1"/>
  <c r="D8" i="1"/>
  <c r="D9" i="1"/>
  <c r="D10" i="1"/>
  <c r="G12" i="1"/>
  <c r="K12" i="1"/>
  <c r="O12" i="1"/>
  <c r="S12" i="1"/>
  <c r="W12" i="1"/>
  <c r="AA12" i="1"/>
  <c r="F12" i="1"/>
  <c r="H12" i="1"/>
  <c r="I12" i="1"/>
  <c r="J12" i="1"/>
  <c r="N12" i="1"/>
  <c r="P12" i="1"/>
  <c r="R12" i="1"/>
  <c r="T12" i="1"/>
  <c r="V12" i="1"/>
  <c r="X12" i="1"/>
  <c r="Y12" i="1"/>
  <c r="Z12" i="1"/>
  <c r="AD12" i="1"/>
  <c r="D15" i="1"/>
  <c r="I18" i="1"/>
  <c r="M18" i="1"/>
  <c r="Q18" i="1"/>
  <c r="U18" i="1"/>
  <c r="Y18" i="1"/>
  <c r="AC18" i="1"/>
  <c r="D16" i="1"/>
  <c r="Z18" i="1"/>
  <c r="AD18" i="1"/>
  <c r="D17" i="1"/>
  <c r="K18" i="1"/>
  <c r="S18" i="1"/>
  <c r="W18" i="1"/>
  <c r="F18" i="1"/>
  <c r="G18" i="1"/>
  <c r="H18" i="1"/>
  <c r="J18" i="1"/>
  <c r="L18" i="1"/>
  <c r="N18" i="1"/>
  <c r="O18" i="1"/>
  <c r="P18" i="1"/>
  <c r="R18" i="1"/>
  <c r="T18" i="1"/>
  <c r="V18" i="1"/>
  <c r="X18" i="1"/>
  <c r="AA18" i="1"/>
  <c r="AB18" i="1"/>
  <c r="D11" i="1" l="1"/>
  <c r="D12" i="1" s="1"/>
  <c r="E12" i="1"/>
  <c r="D21" i="1"/>
  <c r="E18" i="1"/>
  <c r="D18" i="1" s="1"/>
  <c r="D22" i="1" l="1"/>
  <c r="D23" i="1" l="1"/>
  <c r="D24" i="1" l="1"/>
  <c r="D25" i="1" l="1"/>
  <c r="D26" i="1" l="1"/>
  <c r="D27" i="1" l="1"/>
  <c r="D28" i="1" l="1"/>
  <c r="D29" i="1" l="1"/>
  <c r="D30" i="1" l="1"/>
  <c r="D31" i="1" l="1"/>
  <c r="D32" i="1" l="1"/>
  <c r="D33" i="1" l="1"/>
  <c r="D34" i="1" l="1"/>
  <c r="D35" i="1" l="1"/>
  <c r="D36" i="1" l="1"/>
  <c r="D37" i="1" l="1"/>
  <c r="D38" i="1" l="1"/>
  <c r="D39" i="1" l="1"/>
  <c r="D40" i="1" l="1"/>
  <c r="D41" i="1" l="1"/>
  <c r="D42" i="1" s="1"/>
  <c r="E42" i="1"/>
  <c r="F42" i="1"/>
  <c r="G42" i="1"/>
  <c r="H42" i="1"/>
  <c r="I42" i="1"/>
  <c r="J42" i="1"/>
  <c r="K42" i="1"/>
  <c r="L42" i="1"/>
  <c r="M42" i="1"/>
  <c r="N42" i="1"/>
  <c r="O42" i="1"/>
  <c r="P42" i="1"/>
  <c r="Q42" i="1"/>
  <c r="R42" i="1"/>
  <c r="S42" i="1"/>
  <c r="T42" i="1"/>
  <c r="U42" i="1"/>
  <c r="V42" i="1"/>
  <c r="W42" i="1"/>
  <c r="X42" i="1"/>
  <c r="Y42" i="1"/>
  <c r="Z42" i="1"/>
  <c r="AA42" i="1"/>
  <c r="AB42" i="1"/>
  <c r="AC42" i="1"/>
  <c r="AD42" i="1"/>
  <c r="D43" i="1" l="1"/>
  <c r="D44" i="1" s="1"/>
  <c r="E44" i="1"/>
  <c r="F44" i="1"/>
  <c r="G44" i="1"/>
  <c r="H44" i="1"/>
  <c r="I44" i="1"/>
  <c r="J44" i="1"/>
  <c r="K44" i="1"/>
  <c r="L44" i="1"/>
  <c r="M44" i="1"/>
  <c r="N44" i="1"/>
  <c r="O44" i="1"/>
  <c r="P44" i="1"/>
  <c r="Q44" i="1"/>
  <c r="R44" i="1"/>
  <c r="S44" i="1"/>
  <c r="T44" i="1"/>
  <c r="U44" i="1"/>
  <c r="V44" i="1"/>
  <c r="W44" i="1"/>
  <c r="X44" i="1"/>
  <c r="Y44" i="1"/>
  <c r="Z44" i="1"/>
  <c r="AA44" i="1"/>
  <c r="AB44" i="1"/>
  <c r="AC44" i="1"/>
  <c r="AD44" i="1"/>
  <c r="D45" i="1" l="1"/>
  <c r="D46" i="1" l="1"/>
  <c r="D47" i="1" l="1"/>
  <c r="D48" i="1" l="1"/>
  <c r="D49" i="1" l="1"/>
  <c r="D50" i="1" l="1"/>
  <c r="D51" i="1" l="1"/>
  <c r="D52" i="1" l="1"/>
  <c r="D53" i="1" l="1"/>
  <c r="D54" i="1" l="1"/>
  <c r="D55" i="1" l="1"/>
  <c r="D56" i="1" l="1"/>
  <c r="D57" i="1" l="1"/>
  <c r="D58" i="1" l="1"/>
  <c r="D59" i="1" l="1"/>
  <c r="D60" i="1" l="1"/>
  <c r="D61" i="1" l="1"/>
  <c r="D62" i="1" l="1"/>
  <c r="D63" i="1" l="1"/>
  <c r="D64" i="1" l="1"/>
  <c r="D65" i="1" l="1"/>
  <c r="D66" i="1" l="1"/>
  <c r="D67" i="1" l="1"/>
  <c r="D68" i="1" l="1"/>
  <c r="D69" i="1" l="1"/>
  <c r="D70" i="1" l="1"/>
  <c r="D71" i="1" l="1"/>
  <c r="D72" i="1" l="1"/>
  <c r="D73" i="1" l="1"/>
  <c r="D74" i="1" l="1"/>
  <c r="D75" i="1" l="1"/>
  <c r="D76" i="1" l="1"/>
  <c r="D77" i="1" l="1"/>
  <c r="D78" i="1" l="1"/>
  <c r="D79" i="1" l="1"/>
  <c r="D80" i="1" l="1"/>
  <c r="D81" i="1" l="1"/>
  <c r="D82" i="1" l="1"/>
  <c r="D83" i="1" l="1"/>
  <c r="D84" i="1" l="1"/>
  <c r="D85" i="1" l="1"/>
  <c r="D86" i="1" l="1"/>
  <c r="D87" i="1" l="1"/>
  <c r="D88" i="1" l="1"/>
  <c r="D89" i="1" l="1"/>
  <c r="D90" i="1" l="1"/>
  <c r="D91" i="1" l="1"/>
  <c r="D92" i="1" l="1"/>
  <c r="D93" i="1" l="1"/>
  <c r="D94" i="1" l="1"/>
  <c r="D95" i="1" l="1"/>
  <c r="D96" i="1" l="1"/>
  <c r="D97" i="1" l="1"/>
  <c r="D98" i="1" l="1"/>
  <c r="D99" i="1" l="1"/>
  <c r="D100" i="1" l="1"/>
  <c r="D101" i="1" l="1"/>
  <c r="D102" i="1" l="1"/>
  <c r="D103" i="1" l="1"/>
  <c r="D104" i="1" l="1"/>
  <c r="D105" i="1" l="1"/>
  <c r="D106" i="1"/>
  <c r="E106" i="1"/>
  <c r="F106" i="1"/>
  <c r="G106" i="1"/>
  <c r="H106" i="1"/>
  <c r="I106" i="1"/>
  <c r="J106" i="1"/>
  <c r="K106" i="1"/>
  <c r="L106" i="1"/>
  <c r="M106" i="1"/>
  <c r="N106" i="1"/>
  <c r="O106" i="1"/>
  <c r="P106" i="1"/>
  <c r="Q106" i="1"/>
  <c r="R106" i="1"/>
  <c r="S106" i="1"/>
  <c r="T106" i="1"/>
  <c r="U106" i="1"/>
  <c r="V106" i="1"/>
  <c r="W106" i="1"/>
  <c r="X106" i="1"/>
  <c r="Y106" i="1"/>
  <c r="Z106" i="1"/>
  <c r="AA106" i="1"/>
  <c r="AB106" i="1"/>
  <c r="AC106" i="1"/>
  <c r="AD106" i="1"/>
  <c r="D107" i="1" l="1"/>
  <c r="D108" i="1" l="1"/>
  <c r="D109" i="1" l="1"/>
  <c r="D110" i="1" l="1"/>
  <c r="D111" i="1" l="1"/>
  <c r="D112" i="1" l="1"/>
  <c r="D113" i="1" l="1"/>
  <c r="D114" i="1" l="1"/>
  <c r="D115" i="1" l="1"/>
  <c r="D116" i="1" l="1"/>
  <c r="D117" i="1" l="1"/>
  <c r="D118" i="1" l="1"/>
  <c r="D119" i="1" l="1"/>
  <c r="D120" i="1" l="1"/>
  <c r="D121" i="1" l="1"/>
  <c r="D122" i="1" l="1"/>
  <c r="D123" i="1" l="1"/>
  <c r="D124" i="1" l="1"/>
  <c r="D125" i="1" l="1"/>
  <c r="D126" i="1" l="1"/>
  <c r="D127" i="1" l="1"/>
  <c r="D128" i="1" l="1"/>
  <c r="D129" i="1" l="1"/>
  <c r="D130" i="1" l="1"/>
  <c r="D131" i="1" l="1"/>
  <c r="D132" i="1" l="1"/>
  <c r="D133" i="1"/>
  <c r="E133" i="1"/>
  <c r="F133" i="1"/>
  <c r="G133" i="1"/>
  <c r="H133" i="1"/>
  <c r="I133" i="1"/>
  <c r="J133" i="1"/>
  <c r="K133" i="1"/>
  <c r="L133" i="1"/>
  <c r="M133" i="1"/>
  <c r="N133" i="1"/>
  <c r="O133" i="1"/>
  <c r="P133" i="1"/>
  <c r="Q133" i="1"/>
  <c r="R133" i="1"/>
  <c r="S133" i="1"/>
  <c r="T133" i="1"/>
  <c r="U133" i="1"/>
  <c r="V133" i="1"/>
  <c r="W133" i="1"/>
  <c r="X133" i="1"/>
  <c r="Y133" i="1"/>
  <c r="Z133" i="1"/>
  <c r="AA133" i="1"/>
  <c r="AB133" i="1"/>
  <c r="AC133" i="1"/>
  <c r="AD133" i="1"/>
  <c r="D134" i="1" l="1"/>
  <c r="D135" i="1" l="1"/>
  <c r="D136" i="1" l="1"/>
  <c r="D137" i="1" l="1"/>
  <c r="D138" i="1" l="1"/>
  <c r="D139" i="1" l="1"/>
  <c r="D140" i="1" l="1"/>
  <c r="D141" i="1" l="1"/>
  <c r="D142" i="1" l="1"/>
  <c r="D143" i="1" l="1"/>
  <c r="D144" i="1" l="1"/>
  <c r="D145" i="1" l="1"/>
  <c r="D146" i="1" l="1"/>
  <c r="D147" i="1" l="1"/>
  <c r="D148" i="1" l="1"/>
  <c r="D149" i="1" l="1"/>
  <c r="D150" i="1" l="1"/>
  <c r="D151" i="1" l="1"/>
  <c r="D152" i="1" l="1"/>
  <c r="D153" i="1" l="1"/>
  <c r="D154" i="1" l="1"/>
  <c r="D155" i="1" l="1"/>
  <c r="D156" i="1" l="1"/>
  <c r="D157" i="1" l="1"/>
  <c r="D158" i="1" l="1"/>
  <c r="D159" i="1" l="1"/>
  <c r="D160" i="1" s="1"/>
  <c r="E160" i="1"/>
  <c r="F160" i="1"/>
  <c r="G160" i="1"/>
  <c r="H160" i="1"/>
  <c r="I160" i="1"/>
  <c r="J160" i="1"/>
  <c r="K160" i="1"/>
  <c r="L160" i="1"/>
  <c r="M160" i="1"/>
  <c r="N160" i="1"/>
  <c r="O160" i="1"/>
  <c r="P160" i="1"/>
  <c r="Q160" i="1"/>
  <c r="R160" i="1"/>
  <c r="S160" i="1"/>
  <c r="T160" i="1"/>
  <c r="U160" i="1"/>
  <c r="V160" i="1"/>
  <c r="W160" i="1"/>
  <c r="X160" i="1"/>
  <c r="Y160" i="1"/>
  <c r="Z160" i="1"/>
  <c r="AA160" i="1"/>
  <c r="AB160" i="1"/>
  <c r="AC160" i="1"/>
  <c r="AD160" i="1"/>
  <c r="D161" i="1" l="1"/>
  <c r="D162" i="1" l="1"/>
  <c r="D163" i="1" l="1"/>
  <c r="D164" i="1" l="1"/>
  <c r="D165" i="1" l="1"/>
  <c r="D166" i="1" s="1"/>
  <c r="E166" i="1"/>
  <c r="F166" i="1"/>
  <c r="G166" i="1"/>
  <c r="H166" i="1"/>
  <c r="I166" i="1"/>
  <c r="J166" i="1"/>
  <c r="K166" i="1"/>
  <c r="L166" i="1"/>
  <c r="M166" i="1"/>
  <c r="N166" i="1"/>
  <c r="O166" i="1"/>
  <c r="P166" i="1"/>
  <c r="Q166" i="1"/>
  <c r="R166" i="1"/>
  <c r="S166" i="1"/>
  <c r="T166" i="1"/>
  <c r="U166" i="1"/>
  <c r="V166" i="1"/>
  <c r="W166" i="1"/>
  <c r="X166" i="1"/>
  <c r="Y166" i="1"/>
  <c r="Z166" i="1"/>
  <c r="AA166" i="1"/>
  <c r="AB166" i="1"/>
  <c r="AC166" i="1"/>
  <c r="AD166" i="1"/>
  <c r="D167" i="1" l="1"/>
  <c r="D168" i="1" l="1"/>
  <c r="D169" i="1" l="1"/>
  <c r="D170" i="1" l="1"/>
  <c r="D171" i="1" l="1"/>
  <c r="D172" i="1"/>
  <c r="E172" i="1"/>
  <c r="F172" i="1"/>
  <c r="G172" i="1"/>
  <c r="H172" i="1"/>
  <c r="I172" i="1"/>
  <c r="J172" i="1"/>
  <c r="K172" i="1"/>
  <c r="L172" i="1"/>
  <c r="M172" i="1"/>
  <c r="N172" i="1"/>
  <c r="O172" i="1"/>
  <c r="P172" i="1"/>
  <c r="Q172" i="1"/>
  <c r="R172" i="1"/>
  <c r="S172" i="1"/>
  <c r="T172" i="1"/>
  <c r="U172" i="1"/>
  <c r="V172" i="1"/>
  <c r="W172" i="1"/>
  <c r="X172" i="1"/>
  <c r="Y172" i="1"/>
  <c r="Z172" i="1"/>
  <c r="AA172" i="1"/>
  <c r="AB172" i="1"/>
  <c r="AC172" i="1"/>
  <c r="AD172" i="1"/>
  <c r="D173" i="1" l="1"/>
  <c r="D174" i="1" l="1"/>
  <c r="D175" i="1" l="1"/>
  <c r="D176" i="1" l="1"/>
  <c r="D177" i="1" l="1"/>
  <c r="D178" i="1" s="1"/>
  <c r="E178" i="1"/>
  <c r="F178" i="1"/>
  <c r="G178" i="1"/>
  <c r="H178" i="1"/>
  <c r="I178" i="1"/>
  <c r="J178" i="1"/>
  <c r="K178" i="1"/>
  <c r="L178" i="1"/>
  <c r="M178" i="1"/>
  <c r="N178" i="1"/>
  <c r="O178" i="1"/>
  <c r="P178" i="1"/>
  <c r="Q178" i="1"/>
  <c r="R178" i="1"/>
  <c r="S178" i="1"/>
  <c r="T178" i="1"/>
  <c r="U178" i="1"/>
  <c r="V178" i="1"/>
  <c r="W178" i="1"/>
  <c r="X178" i="1"/>
  <c r="Y178" i="1"/>
  <c r="Z178" i="1"/>
  <c r="AA178" i="1"/>
  <c r="AB178" i="1"/>
  <c r="AC178" i="1"/>
  <c r="AD178" i="1"/>
  <c r="D179" i="1" l="1"/>
  <c r="D180" i="1" l="1"/>
  <c r="D181" i="1" l="1"/>
  <c r="D182" i="1" l="1"/>
  <c r="D183" i="1" l="1"/>
  <c r="D184" i="1" s="1"/>
  <c r="E184" i="1"/>
  <c r="F184" i="1"/>
  <c r="G184" i="1"/>
  <c r="H184" i="1"/>
  <c r="I184" i="1"/>
  <c r="J184" i="1"/>
  <c r="K184" i="1"/>
  <c r="L184" i="1"/>
  <c r="M184" i="1"/>
  <c r="N184" i="1"/>
  <c r="O184" i="1"/>
  <c r="P184" i="1"/>
  <c r="Q184" i="1"/>
  <c r="R184" i="1"/>
  <c r="S184" i="1"/>
  <c r="T184" i="1"/>
  <c r="U184" i="1"/>
  <c r="V184" i="1"/>
  <c r="W184" i="1"/>
  <c r="X184" i="1"/>
  <c r="Y184" i="1"/>
  <c r="Z184" i="1"/>
  <c r="AA184" i="1"/>
  <c r="AB184" i="1"/>
  <c r="AC184" i="1"/>
  <c r="AD184" i="1"/>
  <c r="D185" i="1" l="1"/>
  <c r="D186" i="1" s="1"/>
  <c r="E186" i="1"/>
  <c r="F186" i="1"/>
  <c r="G186" i="1"/>
  <c r="H186" i="1"/>
  <c r="I186" i="1"/>
  <c r="J186" i="1"/>
  <c r="K186" i="1"/>
  <c r="L186" i="1"/>
  <c r="M186" i="1"/>
  <c r="N186" i="1"/>
  <c r="O186" i="1"/>
  <c r="P186" i="1"/>
  <c r="Q186" i="1"/>
  <c r="R186" i="1"/>
  <c r="S186" i="1"/>
  <c r="T186" i="1"/>
  <c r="U186" i="1"/>
  <c r="V186" i="1"/>
  <c r="W186" i="1"/>
  <c r="X186" i="1"/>
  <c r="Y186" i="1"/>
  <c r="Z186" i="1"/>
  <c r="AA186" i="1"/>
  <c r="AB186" i="1"/>
  <c r="AC186" i="1"/>
  <c r="AD186" i="1"/>
  <c r="D187" i="1"/>
  <c r="E187" i="1"/>
  <c r="E188" i="1" s="1"/>
  <c r="F187" i="1"/>
  <c r="F188" i="1" s="1"/>
  <c r="F189" i="1" s="1"/>
  <c r="G187" i="1"/>
  <c r="G188" i="1" s="1"/>
  <c r="G189" i="1" s="1"/>
  <c r="H187" i="1"/>
  <c r="H188" i="1" s="1"/>
  <c r="H189" i="1" s="1"/>
  <c r="I187" i="1"/>
  <c r="I188" i="1" s="1"/>
  <c r="I189" i="1" s="1"/>
  <c r="J187" i="1"/>
  <c r="J188" i="1" s="1"/>
  <c r="J189" i="1" s="1"/>
  <c r="K187" i="1"/>
  <c r="K188" i="1" s="1"/>
  <c r="K189" i="1" s="1"/>
  <c r="L187" i="1"/>
  <c r="L188" i="1" s="1"/>
  <c r="L189" i="1" s="1"/>
  <c r="M187" i="1"/>
  <c r="M188" i="1" s="1"/>
  <c r="M189" i="1" s="1"/>
  <c r="N187" i="1"/>
  <c r="N188" i="1" s="1"/>
  <c r="N189" i="1" s="1"/>
  <c r="O187" i="1"/>
  <c r="O188" i="1" s="1"/>
  <c r="O189" i="1" s="1"/>
  <c r="P187" i="1"/>
  <c r="P188" i="1" s="1"/>
  <c r="P189" i="1" s="1"/>
  <c r="Q187" i="1"/>
  <c r="Q188" i="1" s="1"/>
  <c r="Q189" i="1" s="1"/>
  <c r="R187" i="1"/>
  <c r="R188" i="1" s="1"/>
  <c r="R189" i="1" s="1"/>
  <c r="S187" i="1"/>
  <c r="S188" i="1" s="1"/>
  <c r="S189" i="1" s="1"/>
  <c r="T187" i="1"/>
  <c r="T188" i="1" s="1"/>
  <c r="T189" i="1" s="1"/>
  <c r="U187" i="1"/>
  <c r="U188" i="1" s="1"/>
  <c r="U189" i="1" s="1"/>
  <c r="V187" i="1"/>
  <c r="V188" i="1" s="1"/>
  <c r="V189" i="1" s="1"/>
  <c r="W187" i="1"/>
  <c r="W188" i="1" s="1"/>
  <c r="W189" i="1" s="1"/>
  <c r="X187" i="1"/>
  <c r="X188" i="1" s="1"/>
  <c r="X189" i="1" s="1"/>
  <c r="Y187" i="1"/>
  <c r="Y188" i="1" s="1"/>
  <c r="Y189" i="1" s="1"/>
  <c r="Z187" i="1"/>
  <c r="Z188" i="1" s="1"/>
  <c r="Z189" i="1" s="1"/>
  <c r="AA187" i="1"/>
  <c r="AA188" i="1" s="1"/>
  <c r="AA189" i="1" s="1"/>
  <c r="AB187" i="1"/>
  <c r="AB188" i="1" s="1"/>
  <c r="AB189" i="1" s="1"/>
  <c r="AC187" i="1"/>
  <c r="AC188" i="1" s="1"/>
  <c r="AC189" i="1" s="1"/>
  <c r="AD187" i="1"/>
  <c r="AD188" i="1" s="1"/>
  <c r="AD189" i="1" s="1"/>
  <c r="D191" i="1"/>
  <c r="D192" i="1"/>
  <c r="D193" i="1"/>
  <c r="D195" i="1"/>
  <c r="D196" i="1"/>
  <c r="E197" i="1"/>
  <c r="F197" i="1"/>
  <c r="G197" i="1"/>
  <c r="H197" i="1"/>
  <c r="I197" i="1"/>
  <c r="J197" i="1"/>
  <c r="K197" i="1"/>
  <c r="L197" i="1"/>
  <c r="M197" i="1"/>
  <c r="N197" i="1"/>
  <c r="O197" i="1"/>
  <c r="P197" i="1"/>
  <c r="Q197" i="1"/>
  <c r="R197" i="1"/>
  <c r="S197" i="1"/>
  <c r="T197" i="1"/>
  <c r="U197" i="1"/>
  <c r="V197" i="1"/>
  <c r="W197" i="1"/>
  <c r="X197" i="1"/>
  <c r="Y197" i="1"/>
  <c r="Z197" i="1"/>
  <c r="AA197" i="1"/>
  <c r="AB197" i="1"/>
  <c r="AC197" i="1"/>
  <c r="AD197" i="1"/>
  <c r="D199" i="1"/>
  <c r="D200" i="1"/>
  <c r="E201" i="1"/>
  <c r="F201" i="1"/>
  <c r="G201" i="1"/>
  <c r="H201" i="1"/>
  <c r="I201" i="1"/>
  <c r="J201" i="1"/>
  <c r="K201" i="1"/>
  <c r="L201" i="1"/>
  <c r="M201" i="1"/>
  <c r="N201" i="1"/>
  <c r="O201" i="1"/>
  <c r="P201" i="1"/>
  <c r="Q201" i="1"/>
  <c r="R201" i="1"/>
  <c r="S201" i="1"/>
  <c r="T201" i="1"/>
  <c r="U201" i="1"/>
  <c r="V201" i="1"/>
  <c r="W201" i="1"/>
  <c r="X201" i="1"/>
  <c r="Y201" i="1"/>
  <c r="Z201" i="1"/>
  <c r="AA201" i="1"/>
  <c r="AB201" i="1"/>
  <c r="AC201" i="1"/>
  <c r="AD201" i="1"/>
  <c r="D205" i="1"/>
  <c r="D206" i="1"/>
  <c r="E207" i="1"/>
  <c r="F207" i="1"/>
  <c r="G207" i="1"/>
  <c r="H207" i="1"/>
  <c r="I207" i="1"/>
  <c r="J207" i="1"/>
  <c r="K207" i="1"/>
  <c r="L207" i="1"/>
  <c r="M207" i="1"/>
  <c r="N207" i="1"/>
  <c r="O207" i="1"/>
  <c r="P207" i="1"/>
  <c r="Q207" i="1"/>
  <c r="R207" i="1"/>
  <c r="S207" i="1"/>
  <c r="T207" i="1"/>
  <c r="U207" i="1"/>
  <c r="V207" i="1"/>
  <c r="W207" i="1"/>
  <c r="X207" i="1"/>
  <c r="Y207" i="1"/>
  <c r="Z207" i="1"/>
  <c r="AA207" i="1"/>
  <c r="AB207" i="1"/>
  <c r="AC207" i="1"/>
  <c r="AD207" i="1"/>
  <c r="D210" i="1"/>
  <c r="D211" i="1"/>
  <c r="D212" i="1"/>
  <c r="D213" i="1"/>
  <c r="D214" i="1"/>
  <c r="D215" i="1"/>
  <c r="E216" i="1"/>
  <c r="E220" i="1" s="1"/>
  <c r="F216" i="1"/>
  <c r="G216" i="1"/>
  <c r="G220" i="1" s="1"/>
  <c r="H216" i="1"/>
  <c r="H220" i="1" s="1"/>
  <c r="I216" i="1"/>
  <c r="I221" i="1" s="1"/>
  <c r="J216" i="1"/>
  <c r="K216" i="1"/>
  <c r="K220" i="1" s="1"/>
  <c r="L216" i="1"/>
  <c r="L220" i="1" s="1"/>
  <c r="M216" i="1"/>
  <c r="M220" i="1" s="1"/>
  <c r="N216" i="1"/>
  <c r="O216" i="1"/>
  <c r="O220" i="1" s="1"/>
  <c r="P216" i="1"/>
  <c r="P220" i="1" s="1"/>
  <c r="Q216" i="1"/>
  <c r="Q220" i="1" s="1"/>
  <c r="R216" i="1"/>
  <c r="S216" i="1"/>
  <c r="S220" i="1" s="1"/>
  <c r="T216" i="1"/>
  <c r="T220" i="1" s="1"/>
  <c r="U216" i="1"/>
  <c r="U220" i="1" s="1"/>
  <c r="V216" i="1"/>
  <c r="W216" i="1"/>
  <c r="W220" i="1" s="1"/>
  <c r="X216" i="1"/>
  <c r="X220" i="1" s="1"/>
  <c r="Y216" i="1"/>
  <c r="Y221" i="1" s="1"/>
  <c r="Z216" i="1"/>
  <c r="AA216" i="1"/>
  <c r="AA220" i="1" s="1"/>
  <c r="AB216" i="1"/>
  <c r="AB220" i="1" s="1"/>
  <c r="AC216" i="1"/>
  <c r="AC220" i="1" s="1"/>
  <c r="AD216" i="1"/>
  <c r="D217" i="1"/>
  <c r="D218" i="1"/>
  <c r="D219" i="1"/>
  <c r="F220" i="1"/>
  <c r="J220" i="1"/>
  <c r="N220" i="1"/>
  <c r="R220" i="1"/>
  <c r="V220" i="1"/>
  <c r="Z220" i="1"/>
  <c r="AD220" i="1"/>
  <c r="F221" i="1"/>
  <c r="F222" i="1" s="1"/>
  <c r="J221" i="1"/>
  <c r="K221" i="1"/>
  <c r="K222" i="1" s="1"/>
  <c r="N221" i="1"/>
  <c r="R221" i="1"/>
  <c r="V221" i="1"/>
  <c r="Z221" i="1"/>
  <c r="AD221" i="1"/>
  <c r="O221" i="1" l="1"/>
  <c r="O222" i="1" s="1"/>
  <c r="W221" i="1"/>
  <c r="W222" i="1" s="1"/>
  <c r="AA221" i="1"/>
  <c r="AA222" i="1" s="1"/>
  <c r="M221" i="1"/>
  <c r="M222" i="1" s="1"/>
  <c r="J222" i="1"/>
  <c r="S221" i="1"/>
  <c r="S222" i="1" s="1"/>
  <c r="AD222" i="1"/>
  <c r="G221" i="1"/>
  <c r="G222" i="1" s="1"/>
  <c r="R222" i="1"/>
  <c r="AC221" i="1"/>
  <c r="AC222" i="1" s="1"/>
  <c r="Q221" i="1"/>
  <c r="Q222" i="1" s="1"/>
  <c r="Y220" i="1"/>
  <c r="Y222" i="1" s="1"/>
  <c r="Z222" i="1"/>
  <c r="U221" i="1"/>
  <c r="U222" i="1" s="1"/>
  <c r="E221" i="1"/>
  <c r="E222" i="1" s="1"/>
  <c r="D222" i="1" s="1"/>
  <c r="I220" i="1"/>
  <c r="I222" i="1" s="1"/>
  <c r="N222" i="1"/>
  <c r="V222" i="1"/>
  <c r="D207" i="1"/>
  <c r="D197" i="1"/>
  <c r="D201" i="1"/>
  <c r="X203" i="1"/>
  <c r="X208" i="1" s="1"/>
  <c r="L203" i="1"/>
  <c r="L208" i="1" s="1"/>
  <c r="H203" i="1"/>
  <c r="H208" i="1" s="1"/>
  <c r="H202" i="1"/>
  <c r="X202" i="1"/>
  <c r="L202" i="1"/>
  <c r="P203" i="1"/>
  <c r="P208" i="1" s="1"/>
  <c r="P202" i="1"/>
  <c r="T203" i="1"/>
  <c r="T208" i="1" s="1"/>
  <c r="T202" i="1"/>
  <c r="Y203" i="1"/>
  <c r="Y208" i="1" s="1"/>
  <c r="Y202" i="1"/>
  <c r="U203" i="1"/>
  <c r="U208" i="1" s="1"/>
  <c r="U202" i="1"/>
  <c r="Q203" i="1"/>
  <c r="Q208" i="1" s="1"/>
  <c r="Q202" i="1"/>
  <c r="M203" i="1"/>
  <c r="M208" i="1" s="1"/>
  <c r="M202" i="1"/>
  <c r="I203" i="1"/>
  <c r="I208" i="1" s="1"/>
  <c r="I202" i="1"/>
  <c r="D188" i="1"/>
  <c r="AD202" i="1"/>
  <c r="AD203" i="1"/>
  <c r="AD208" i="1" s="1"/>
  <c r="AA203" i="1"/>
  <c r="AA208" i="1" s="1"/>
  <c r="AA202" i="1"/>
  <c r="W203" i="1"/>
  <c r="W208" i="1" s="1"/>
  <c r="W202" i="1"/>
  <c r="S203" i="1"/>
  <c r="S208" i="1" s="1"/>
  <c r="S202" i="1"/>
  <c r="O203" i="1"/>
  <c r="O208" i="1" s="1"/>
  <c r="O202" i="1"/>
  <c r="K203" i="1"/>
  <c r="K208" i="1" s="1"/>
  <c r="K202" i="1"/>
  <c r="G203" i="1"/>
  <c r="G208" i="1" s="1"/>
  <c r="G202" i="1"/>
  <c r="AC203" i="1"/>
  <c r="AC208" i="1" s="1"/>
  <c r="AC202" i="1"/>
  <c r="Z202" i="1"/>
  <c r="Z203" i="1"/>
  <c r="Z208" i="1" s="1"/>
  <c r="V202" i="1"/>
  <c r="V203" i="1"/>
  <c r="V208" i="1" s="1"/>
  <c r="R202" i="1"/>
  <c r="R203" i="1"/>
  <c r="R208" i="1" s="1"/>
  <c r="N202" i="1"/>
  <c r="N203" i="1"/>
  <c r="N208" i="1" s="1"/>
  <c r="J202" i="1"/>
  <c r="J203" i="1"/>
  <c r="J208" i="1" s="1"/>
  <c r="F202" i="1"/>
  <c r="F203" i="1"/>
  <c r="F208" i="1" s="1"/>
  <c r="AB203" i="1"/>
  <c r="AB208" i="1" s="1"/>
  <c r="AB202" i="1"/>
  <c r="D216" i="1"/>
  <c r="AB221" i="1"/>
  <c r="AB222" i="1" s="1"/>
  <c r="X221" i="1"/>
  <c r="X222" i="1" s="1"/>
  <c r="T221" i="1"/>
  <c r="T222" i="1" s="1"/>
  <c r="P221" i="1"/>
  <c r="P222" i="1" s="1"/>
  <c r="L221" i="1"/>
  <c r="L222" i="1" s="1"/>
  <c r="H221" i="1"/>
  <c r="H222" i="1" s="1"/>
  <c r="E189" i="1"/>
  <c r="D220" i="1" l="1"/>
  <c r="D189" i="1"/>
  <c r="E203" i="1"/>
  <c r="E202" i="1"/>
  <c r="D202" i="1" s="1"/>
  <c r="D221" i="1"/>
  <c r="D203" i="1" l="1"/>
  <c r="E208" i="1"/>
  <c r="D208" i="1" s="1"/>
</calcChain>
</file>

<file path=xl/comments1.xml><?xml version="1.0" encoding="utf-8"?>
<comments xmlns="http://schemas.openxmlformats.org/spreadsheetml/2006/main">
  <authors>
    <author>Ashley Schwenk (C9412)</author>
  </authors>
  <commentList>
    <comment ref="E17" authorId="0" shapeId="0">
      <text>
        <r>
          <rPr>
            <sz val="9"/>
            <color indexed="81"/>
            <rFont val="Tahoma"/>
            <family val="2"/>
          </rPr>
          <t xml:space="preserve">32,464 if sufficient revenue is available
</t>
        </r>
      </text>
    </comment>
    <comment ref="F17" authorId="0" shapeId="0">
      <text>
        <r>
          <rPr>
            <sz val="9"/>
            <color indexed="81"/>
            <rFont val="Tahoma"/>
            <family val="2"/>
          </rPr>
          <t xml:space="preserve">15,085 if sufficient revenue is available
</t>
        </r>
      </text>
    </comment>
    <comment ref="G17" authorId="0" shapeId="0">
      <text>
        <r>
          <rPr>
            <sz val="9"/>
            <color indexed="81"/>
            <rFont val="Tahoma"/>
            <family val="2"/>
          </rPr>
          <t xml:space="preserve">33,144 if sufficient revenue is available
</t>
        </r>
      </text>
    </comment>
    <comment ref="J17" authorId="0" shapeId="0">
      <text>
        <r>
          <rPr>
            <sz val="9"/>
            <color indexed="81"/>
            <rFont val="Tahoma"/>
            <family val="2"/>
          </rPr>
          <t xml:space="preserve">16,310 if sufficient revenue is available
</t>
        </r>
      </text>
    </comment>
    <comment ref="M17" authorId="0" shapeId="0">
      <text>
        <r>
          <rPr>
            <sz val="9"/>
            <color indexed="81"/>
            <rFont val="Tahoma"/>
            <family val="2"/>
          </rPr>
          <t xml:space="preserve">23,839 if sufficient revenue is available
</t>
        </r>
      </text>
    </comment>
    <comment ref="O17" authorId="0" shapeId="0">
      <text>
        <r>
          <rPr>
            <sz val="9"/>
            <color indexed="81"/>
            <rFont val="Tahoma"/>
            <family val="2"/>
          </rPr>
          <t xml:space="preserve">23,839 if sufficient revenue is available
</t>
        </r>
      </text>
    </comment>
    <comment ref="X17" authorId="0" shapeId="0">
      <text>
        <r>
          <rPr>
            <sz val="9"/>
            <color indexed="81"/>
            <rFont val="Tahoma"/>
            <family val="2"/>
          </rPr>
          <t xml:space="preserve">23,468 if sufficient revenue is available
</t>
        </r>
      </text>
    </comment>
    <comment ref="Z17" authorId="0" shapeId="0">
      <text>
        <r>
          <rPr>
            <sz val="9"/>
            <color indexed="81"/>
            <rFont val="Tahoma"/>
            <family val="2"/>
          </rPr>
          <t xml:space="preserve">12,295 if sufficient revenue is available
</t>
        </r>
      </text>
    </comment>
    <comment ref="AA17" authorId="0" shapeId="0">
      <text>
        <r>
          <rPr>
            <sz val="9"/>
            <color indexed="81"/>
            <rFont val="Tahoma"/>
            <family val="2"/>
          </rPr>
          <t xml:space="preserve">12,501 if sufficient revenue is available
</t>
        </r>
      </text>
    </comment>
    <comment ref="AB17" authorId="0" shapeId="0">
      <text>
        <r>
          <rPr>
            <sz val="9"/>
            <color indexed="81"/>
            <rFont val="Tahoma"/>
            <family val="2"/>
          </rPr>
          <t xml:space="preserve">13,791 if sufficient revenue is available
</t>
        </r>
      </text>
    </comment>
  </commentList>
</comments>
</file>

<file path=xl/sharedStrings.xml><?xml version="1.0" encoding="utf-8"?>
<sst xmlns="http://schemas.openxmlformats.org/spreadsheetml/2006/main" count="603" uniqueCount="384">
  <si>
    <t xml:space="preserve">Comments: </t>
  </si>
  <si>
    <t>Percentage of Residual Distributions to K-14 Schools</t>
  </si>
  <si>
    <t>Total Residual Distributions to K-14 Schools (sum of lines 51:54):</t>
  </si>
  <si>
    <r>
      <t xml:space="preserve">Total RPTTF Distributions to ATEs (sum of lines 48:54) - </t>
    </r>
    <r>
      <rPr>
        <sz val="10"/>
        <rFont val="Arial"/>
        <family val="2"/>
      </rPr>
      <t>Total residual distributions must equal the total residual balance as shown on line 46.</t>
    </r>
  </si>
  <si>
    <t>ERAF - County Offices of Education</t>
  </si>
  <si>
    <t>ERAF - Community Colleges</t>
  </si>
  <si>
    <t>ERAF - K-12</t>
  </si>
  <si>
    <t>Total ERAF - Please break out the ERAF amounts into the following categories if possible. (sum of lines 55:57)</t>
  </si>
  <si>
    <t xml:space="preserve">County Office of Education  </t>
  </si>
  <si>
    <t xml:space="preserve">Community Colleges  </t>
  </si>
  <si>
    <t>K-12 Schools</t>
  </si>
  <si>
    <t>Special Districts</t>
  </si>
  <si>
    <t>g</t>
  </si>
  <si>
    <t>Counties</t>
  </si>
  <si>
    <t>Cities</t>
  </si>
  <si>
    <r>
      <t xml:space="preserve">RPTTF Distributions to ATEs - </t>
    </r>
    <r>
      <rPr>
        <sz val="10"/>
        <rFont val="Arial"/>
        <family val="2"/>
      </rPr>
      <t>Payments pursuant to H&amp;S Section 34183(a)(4). Include the effect of "haircutting" pursuant to H&amp;S Section 34188. Note that the totals on lines 46 and 58 need to match. Positive or negative amounts shown on line 40 should be considered and/or corrected before the funds shown on line 46 are distributed to the ATEs.</t>
    </r>
  </si>
  <si>
    <r>
      <t xml:space="preserve">Total ROPS 14-15B Only RPTTF Balance Available for Distribution to ATEs (line 41 + 45) - </t>
    </r>
    <r>
      <rPr>
        <sz val="10"/>
        <rFont val="Arial"/>
        <family val="2"/>
      </rPr>
      <t xml:space="preserve">Excludes RPTTF withholding residuals paid to the ATEs as shown on line 45. </t>
    </r>
  </si>
  <si>
    <t>Total Actual RPTTF Withholdings (sum of lines 43 and 44)</t>
  </si>
  <si>
    <t xml:space="preserve">OFA - CACs should report these distributions to the ATEs on the OFA actuals report form. Amount should be equal to or less than the amount shown on line 34. Amount should be entered as a negative number. </t>
  </si>
  <si>
    <t xml:space="preserve">LMIHF - CACs should report these distributions to the ATEs on the LMIHF actuals report form. Amount should be equal to or less than the amount shown on line 33.  Amount should be entered as a negative number. </t>
  </si>
  <si>
    <r>
      <t xml:space="preserve">Less RPTTF Withholdings - </t>
    </r>
    <r>
      <rPr>
        <sz val="10"/>
        <rFont val="Arial"/>
        <family val="2"/>
      </rPr>
      <t xml:space="preserve">The following withheld amounts should be reported on the respective LMIHF and OFA actuals reports and distributed to the affected taxing entities (ATEs) accordingly. </t>
    </r>
  </si>
  <si>
    <t xml:space="preserve">Net ROPS 14-15B and DDR Withholding RPTTF Balance Available for Distribution to ATEs (line 27 - 39) </t>
  </si>
  <si>
    <t>Formula check to determine whether the lesser of the total Finance approved RPTTF or the total RPTTF balance available to fund EOs was allocated to the SA. Please explain all amounts shown in the comments section.</t>
  </si>
  <si>
    <t>Total CAC Distributed RPTTF for SA EOs (sum of lines 37 and 38)</t>
  </si>
  <si>
    <t xml:space="preserve">Admin EOs </t>
  </si>
  <si>
    <t xml:space="preserve">Non-Admin EOs </t>
  </si>
  <si>
    <r>
      <t xml:space="preserve">CAC Distributed ROPS RPTTF- </t>
    </r>
    <r>
      <rPr>
        <sz val="10"/>
        <rFont val="Arial"/>
        <family val="2"/>
      </rPr>
      <t xml:space="preserve">CACs should first apply the negative PPA and RPTTF withholding amounts to the non-admin distributions and then apply the balances to the admin distributions if necessary. </t>
    </r>
  </si>
  <si>
    <t>Total Finance Approved RPTTF for Distribution (sum of lines 29:34)</t>
  </si>
  <si>
    <t xml:space="preserve">OFA - Amount should be entered as a negative number. </t>
  </si>
  <si>
    <t xml:space="preserve">LMIHF - Amount should be entered as a negative number. </t>
  </si>
  <si>
    <t>Less RPTTF Withholding:</t>
  </si>
  <si>
    <t xml:space="preserve">Less PPAs - Amount should be entered as a negative number. </t>
  </si>
  <si>
    <t>Admin EOs</t>
  </si>
  <si>
    <r>
      <t>Finance Approved RPTTF for Distribution</t>
    </r>
    <r>
      <rPr>
        <sz val="10"/>
        <rFont val="Arial"/>
        <family val="2"/>
      </rPr>
      <t xml:space="preserve"> - Include the total RPTTF approved for SA non-admin and admin costs, and prior period adjustments (PPAs), which can be found on the ROPS determination or ROPS meet-and-confer letters issued by Finance. </t>
    </r>
    <r>
      <rPr>
        <b/>
        <sz val="10"/>
        <rFont val="Arial"/>
        <family val="2"/>
      </rPr>
      <t>RPTTF Withholdings</t>
    </r>
    <r>
      <rPr>
        <sz val="10"/>
        <rFont val="Arial"/>
        <family val="2"/>
      </rPr>
      <t xml:space="preserve"> - If you receive a RPTTF withholding letter from Finance, you will include the withholding amounts by Due Diligence Review (DDR) process, as indicated in the letter, on lines 33 and 34. Note that CACs should first apply the withholding to the Low and Moderate Income Housing Fund (LMIHF) balance and then apply the remaining withholding to the Other Funds and Assets (OFA) balance. Also note that the following withheld amounts should be reported on the respective LMIHF and OFA actuals reports and distributed to the affected taxing entities (ATEs) accordingly.</t>
    </r>
  </si>
  <si>
    <t>Total RPTTF Balance Available to Fund Successor Agency (SA) Enforceable Obligations (EOs)  (line 6 - 26)</t>
  </si>
  <si>
    <t>Total Administrative and Passthrough Distributions (sum of lines 13 and 25)</t>
  </si>
  <si>
    <t>Total Passthrough Distributions (sum of lines 15:24)</t>
  </si>
  <si>
    <t>Grand Total</t>
  </si>
  <si>
    <t>Education Revenue Augmentation Fund (ERAF)</t>
  </si>
  <si>
    <t>ERAF Total</t>
  </si>
  <si>
    <t>AB02-GA01</t>
  </si>
  <si>
    <t>ERAF</t>
  </si>
  <si>
    <t>County Office of Education - Facilities Portion</t>
  </si>
  <si>
    <t>COE Fac Total</t>
  </si>
  <si>
    <t>BS01-GA05</t>
  </si>
  <si>
    <t>COE Fac</t>
  </si>
  <si>
    <t>BS01-GA04</t>
  </si>
  <si>
    <t>BS01-GA03</t>
  </si>
  <si>
    <t>BS01-GA02</t>
  </si>
  <si>
    <t>BS01-GA01</t>
  </si>
  <si>
    <t>County Office of Education - Tax Portion</t>
  </si>
  <si>
    <t>COE Tax Total</t>
  </si>
  <si>
    <t>COE Tax</t>
  </si>
  <si>
    <t>Community College Passthrough Payments - Facilities Portion</t>
  </si>
  <si>
    <t>Comm Coll Fac Total</t>
  </si>
  <si>
    <t>SC66-GA01</t>
  </si>
  <si>
    <t>Comm Coll Fac</t>
  </si>
  <si>
    <t>SC54-GA01</t>
  </si>
  <si>
    <t>SC18-GA01</t>
  </si>
  <si>
    <t>SC16-GA01</t>
  </si>
  <si>
    <t>SC10-GA01</t>
  </si>
  <si>
    <t>Community College Passthrough Payments - Tax Portion</t>
  </si>
  <si>
    <t>Comm Coll Tax Total</t>
  </si>
  <si>
    <t>Comm Coll Tax</t>
  </si>
  <si>
    <t>K-12 School Passthrough Payments - Facilities Portion</t>
  </si>
  <si>
    <t>K-12 Fac Total</t>
  </si>
  <si>
    <t>SU68-GA01</t>
  </si>
  <si>
    <t>K-12 Fac</t>
  </si>
  <si>
    <t>SU62-GA01</t>
  </si>
  <si>
    <t>SU58-GA01</t>
  </si>
  <si>
    <t>SU54-GA01</t>
  </si>
  <si>
    <t>SU52-GA01</t>
  </si>
  <si>
    <t>SU50-GA01</t>
  </si>
  <si>
    <t>SU48-GA01</t>
  </si>
  <si>
    <t>SU36-GA01</t>
  </si>
  <si>
    <t>SU32-GA01</t>
  </si>
  <si>
    <t>SU26-GA01</t>
  </si>
  <si>
    <t>SU20-GA01</t>
  </si>
  <si>
    <t>SU18-GA01</t>
  </si>
  <si>
    <t>SU12-GA01</t>
  </si>
  <si>
    <t>SU10-GA01</t>
  </si>
  <si>
    <t>SU06-GA01</t>
  </si>
  <si>
    <t>SH66-GA01</t>
  </si>
  <si>
    <t>SH16-GA01</t>
  </si>
  <si>
    <t>SE64-GA01</t>
  </si>
  <si>
    <t>SE46-GA01</t>
  </si>
  <si>
    <t>SE44-GA01</t>
  </si>
  <si>
    <t>SE40-GA01</t>
  </si>
  <si>
    <t>SE24-GA01</t>
  </si>
  <si>
    <t>SE22-GA01</t>
  </si>
  <si>
    <t>SE14-GA01</t>
  </si>
  <si>
    <t>SE04-GA01</t>
  </si>
  <si>
    <t>SE02-GA01</t>
  </si>
  <si>
    <t>K-12 School Passthrough Payments - Tax Portion</t>
  </si>
  <si>
    <t>K-12 Tax Total</t>
  </si>
  <si>
    <t>K-12 Tax</t>
  </si>
  <si>
    <t>Special District Passthrough Payments</t>
  </si>
  <si>
    <t>Special Dist Total</t>
  </si>
  <si>
    <t>WY20-GI01</t>
  </si>
  <si>
    <t>Special Dist</t>
  </si>
  <si>
    <t>WY19-DA03</t>
  </si>
  <si>
    <t>WY19-DA01</t>
  </si>
  <si>
    <t>WY10-GA01</t>
  </si>
  <si>
    <t>WY10-DA01</t>
  </si>
  <si>
    <t>WW28-GA01</t>
  </si>
  <si>
    <t>WW21-GA01</t>
  </si>
  <si>
    <t>WW15-GA01</t>
  </si>
  <si>
    <t>WU23-GA01</t>
  </si>
  <si>
    <t>WU23-DA01</t>
  </si>
  <si>
    <t>WU08-GA05</t>
  </si>
  <si>
    <t>WU08-GA03</t>
  </si>
  <si>
    <t>WU08-GA01</t>
  </si>
  <si>
    <t>WU06-GA01</t>
  </si>
  <si>
    <t>WT09-GL01</t>
  </si>
  <si>
    <t>WT01-GL01</t>
  </si>
  <si>
    <t>WR04-GL01</t>
  </si>
  <si>
    <t>WR03-GL01</t>
  </si>
  <si>
    <t>WR01-GL01</t>
  </si>
  <si>
    <t>WH04-GA01</t>
  </si>
  <si>
    <t>WH02-GA01</t>
  </si>
  <si>
    <t>WH01-GA01</t>
  </si>
  <si>
    <t>WF07-GA03</t>
  </si>
  <si>
    <t>WF07-GA02</t>
  </si>
  <si>
    <t>WF01-GA01</t>
  </si>
  <si>
    <t>WC08-GI01</t>
  </si>
  <si>
    <t>WA01-GA01</t>
  </si>
  <si>
    <t>VP02-GA01</t>
  </si>
  <si>
    <t>VF02-GA01</t>
  </si>
  <si>
    <t>VB03-GA01</t>
  </si>
  <si>
    <t>VB01-GA01</t>
  </si>
  <si>
    <t>UP09-GA01</t>
  </si>
  <si>
    <t>UP07-GA01</t>
  </si>
  <si>
    <t>UF01-GA05</t>
  </si>
  <si>
    <t>UF01-GA04</t>
  </si>
  <si>
    <t>UF01-GA03</t>
  </si>
  <si>
    <t>UF01-GA02</t>
  </si>
  <si>
    <t>UF01-GA01</t>
  </si>
  <si>
    <t>UD98-GA01</t>
  </si>
  <si>
    <t>UD54-GA01</t>
  </si>
  <si>
    <t>UD47-GA01</t>
  </si>
  <si>
    <t>UD44-GA01</t>
  </si>
  <si>
    <t>UD27-GA01</t>
  </si>
  <si>
    <t>UD25-GA01</t>
  </si>
  <si>
    <t>CS37-GI01</t>
  </si>
  <si>
    <t>CS33-GA02</t>
  </si>
  <si>
    <t>CS33-GA01</t>
  </si>
  <si>
    <t>CS24-GA01</t>
  </si>
  <si>
    <t>CS18-GA01</t>
  </si>
  <si>
    <t>CS17-GA01</t>
  </si>
  <si>
    <t>CS12-GA01</t>
  </si>
  <si>
    <t>CS06-GA01</t>
  </si>
  <si>
    <t>BL01-GA01</t>
  </si>
  <si>
    <t>BF08-GA01</t>
  </si>
  <si>
    <t>BF07-GA01</t>
  </si>
  <si>
    <t>BF06-GA01</t>
  </si>
  <si>
    <t>BF05-GA01</t>
  </si>
  <si>
    <t>BF04-GA01</t>
  </si>
  <si>
    <t>BF03-GA01</t>
  </si>
  <si>
    <t>BF02-GA01</t>
  </si>
  <si>
    <t>BF01-GA01</t>
  </si>
  <si>
    <t>County Passthrough Payments</t>
  </si>
  <si>
    <t>County Total</t>
  </si>
  <si>
    <t>AB01-GA01</t>
  </si>
  <si>
    <t>County</t>
  </si>
  <si>
    <t>City Passthrough Payments</t>
  </si>
  <si>
    <t>City Total</t>
  </si>
  <si>
    <t>CC34-GA01</t>
  </si>
  <si>
    <t>City</t>
  </si>
  <si>
    <t>CC32-GA01</t>
  </si>
  <si>
    <t>CC30-GA01</t>
  </si>
  <si>
    <t>CC28-GA01</t>
  </si>
  <si>
    <t>CC26-GA01</t>
  </si>
  <si>
    <t>CC26-DA02</t>
  </si>
  <si>
    <t>CC24-GA01</t>
  </si>
  <si>
    <t>CC22-GA01</t>
  </si>
  <si>
    <t>CC18-GA01</t>
  </si>
  <si>
    <t>CC17-GA01</t>
  </si>
  <si>
    <t>CC16-GA01</t>
  </si>
  <si>
    <t>CC15-GA01</t>
  </si>
  <si>
    <t>CC14-GA01</t>
  </si>
  <si>
    <t>CC12-GA01</t>
  </si>
  <si>
    <t>CC10-GA01</t>
  </si>
  <si>
    <t>CC08-GA01</t>
  </si>
  <si>
    <t>CC06-GA01</t>
  </si>
  <si>
    <t>CC04-GA02</t>
  </si>
  <si>
    <t>CC04-GA01</t>
  </si>
  <si>
    <t>CC03-GA01</t>
  </si>
  <si>
    <t>CC02-GA01</t>
  </si>
  <si>
    <t>ATE Name</t>
  </si>
  <si>
    <t>ATE Code</t>
  </si>
  <si>
    <t>ATE Type</t>
  </si>
  <si>
    <t>Passthrough Distributions-</t>
  </si>
  <si>
    <t>Total Administrative Distributions (sum of lines 10:12)</t>
  </si>
  <si>
    <t>SCO Invoices for Audit and Oversight - Funding should only be allocated for this purpose when there is sufficient RPTTF to fully fund the approved enforceable obligations as shown on line 35.</t>
  </si>
  <si>
    <t>SB 2557 Administration Fees</t>
  </si>
  <si>
    <t>Administrative Fees to CAC</t>
  </si>
  <si>
    <t>Administrative Distributions-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</si>
  <si>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</si>
  <si>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Total RPTTF Balance Available to Fund CAC Administrative Costs and Passthroughs</t>
  </si>
  <si>
    <t>Total RPTTF Deposits (sum of lines 2:5)</t>
  </si>
  <si>
    <t>Penalty Assessments</t>
  </si>
  <si>
    <t>Interest Earnings/Other</t>
  </si>
  <si>
    <t>Supplemental &amp; Unitary Property TI</t>
  </si>
  <si>
    <t>Secured &amp; Unsecured Property Tax Increment (TI)</t>
  </si>
  <si>
    <r>
      <t xml:space="preserve">RPTTF Deposits - </t>
    </r>
    <r>
      <rPr>
        <sz val="10"/>
        <rFont val="Arial"/>
        <family val="2"/>
      </rPr>
      <t>Entering the deposits by source is optional.</t>
    </r>
  </si>
  <si>
    <t>Yucca Valley</t>
  </si>
  <si>
    <t>Yucaipa</t>
  </si>
  <si>
    <t>VVEDA</t>
  </si>
  <si>
    <t>Victorville</t>
  </si>
  <si>
    <t>Upland</t>
  </si>
  <si>
    <t>29 Palms</t>
  </si>
  <si>
    <t>County of Sn Bndo</t>
  </si>
  <si>
    <t>City of Sn Bndo</t>
  </si>
  <si>
    <t>Rialto</t>
  </si>
  <si>
    <t>Redlands</t>
  </si>
  <si>
    <t>Rancho Cucamonga</t>
  </si>
  <si>
    <t>Ontario</t>
  </si>
  <si>
    <t>Needles</t>
  </si>
  <si>
    <t>Montclair</t>
  </si>
  <si>
    <t>Loma Linda</t>
  </si>
  <si>
    <t>IVDA</t>
  </si>
  <si>
    <t>Highland</t>
  </si>
  <si>
    <t>Hesperia</t>
  </si>
  <si>
    <t>Grand Terrace</t>
  </si>
  <si>
    <t>Fontana</t>
  </si>
  <si>
    <t>Colton</t>
  </si>
  <si>
    <t>Chino</t>
  </si>
  <si>
    <t>Big Bear Lake</t>
  </si>
  <si>
    <t>Barstow</t>
  </si>
  <si>
    <t>Apple Valley</t>
  </si>
  <si>
    <t>Adelanto</t>
  </si>
  <si>
    <t>Countywide Totals</t>
  </si>
  <si>
    <t xml:space="preserve">Title of Former Redevelopment Agency: </t>
  </si>
  <si>
    <t>Line #</t>
  </si>
  <si>
    <t>RS26</t>
  </si>
  <si>
    <t>RS25</t>
  </si>
  <si>
    <t>RS24</t>
  </si>
  <si>
    <t>RS23</t>
  </si>
  <si>
    <t>RS22</t>
  </si>
  <si>
    <t>RS21</t>
  </si>
  <si>
    <t>RS20</t>
  </si>
  <si>
    <t>RS19</t>
  </si>
  <si>
    <t>RS18</t>
  </si>
  <si>
    <t>RS17</t>
  </si>
  <si>
    <t>RS16</t>
  </si>
  <si>
    <t>RS15</t>
  </si>
  <si>
    <t>RS14</t>
  </si>
  <si>
    <t>RS13</t>
  </si>
  <si>
    <t>RS12</t>
  </si>
  <si>
    <t>RS11</t>
  </si>
  <si>
    <t>RS10</t>
  </si>
  <si>
    <t>RS09</t>
  </si>
  <si>
    <t>RS08</t>
  </si>
  <si>
    <t>RS07</t>
  </si>
  <si>
    <t>RS06</t>
  </si>
  <si>
    <t>RS05</t>
  </si>
  <si>
    <t>RS04</t>
  </si>
  <si>
    <t>RS03</t>
  </si>
  <si>
    <t>RS02</t>
  </si>
  <si>
    <t>RS01</t>
  </si>
  <si>
    <r>
      <t xml:space="preserve">County : </t>
    </r>
    <r>
      <rPr>
        <sz val="10"/>
        <rFont val="Arial"/>
        <family val="2"/>
      </rPr>
      <t>San Bernardino</t>
    </r>
  </si>
  <si>
    <r>
      <t>ROPS Redevelopment Property Tax Trust Fund (RPTTF) Allocation Cycle:</t>
    </r>
    <r>
      <rPr>
        <sz val="10"/>
        <rFont val="Arial"/>
        <family val="2"/>
      </rPr>
      <t xml:space="preserve"> 15-16A</t>
    </r>
  </si>
  <si>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</si>
  <si>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</si>
  <si>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</si>
  <si>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</si>
  <si>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</si>
  <si>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</si>
  <si>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</si>
  <si>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</si>
  <si>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</si>
  <si>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</si>
  <si>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</si>
  <si>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</si>
  <si>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</si>
  <si>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</si>
  <si>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</si>
  <si>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</si>
  <si>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</si>
  <si>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</si>
  <si>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</si>
  <si>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</si>
  <si>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</si>
  <si>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</si>
  <si>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</si>
  <si>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</si>
  <si>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</si>
  <si>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</si>
  <si>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</si>
  <si>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</si>
  <si>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</si>
  <si>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</si>
  <si>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</si>
  <si>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</si>
  <si>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</si>
  <si>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</si>
  <si>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</si>
  <si>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</si>
  <si>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</si>
  <si>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</si>
  <si>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</si>
  <si>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</si>
  <si>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</si>
  <si>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</si>
  <si>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</si>
  <si>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</si>
  <si>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</si>
  <si>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</si>
  <si>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</si>
  <si>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</si>
  <si>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</si>
  <si>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</si>
  <si>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</si>
  <si>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</si>
  <si>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</si>
  <si>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</si>
  <si>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</si>
  <si>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</si>
  <si>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</si>
  <si>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</si>
  <si>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</si>
  <si>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</si>
  <si>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</si>
  <si>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</si>
  <si>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</si>
  <si>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</si>
  <si>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</si>
  <si>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</si>
  <si>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</si>
  <si>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</si>
  <si>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</si>
  <si>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</si>
  <si>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</si>
  <si>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</si>
  <si>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</si>
  <si>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</si>
  <si>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</si>
  <si>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</si>
  <si>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</si>
  <si>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</si>
  <si>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</si>
  <si>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</si>
  <si>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</si>
  <si>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</si>
  <si>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</si>
  <si>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</si>
  <si>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</si>
  <si>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</si>
  <si>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</si>
  <si>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</si>
  <si>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</si>
  <si>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</si>
  <si>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</si>
  <si>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</si>
  <si>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</si>
  <si>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</si>
  <si>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</si>
  <si>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</si>
  <si>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</si>
  <si>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</si>
  <si>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</si>
  <si>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</si>
  <si>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</si>
  <si>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</si>
  <si>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</si>
  <si>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</si>
  <si>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</si>
  <si>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</si>
  <si>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</si>
  <si>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</si>
  <si>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</si>
  <si>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</si>
  <si>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</si>
  <si>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</si>
  <si>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</si>
  <si>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</si>
  <si>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</si>
  <si>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</si>
  <si>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</si>
  <si>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</si>
  <si>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</si>
  <si>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</si>
  <si>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</si>
  <si>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r>
      <t>Allocation Period:</t>
    </r>
    <r>
      <rPr>
        <sz val="10"/>
        <rFont val="Arial"/>
        <family val="2"/>
      </rPr>
      <t xml:space="preserve"> July 2015 - December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</si>
</sst>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164" formatCode="_(* #,##0_);_(* \(#,##0\);_(* &quot;-&quot;??_);_(@_)"/>
  </numFmts>
  <fonts count="12" x14ac:knownFonts="1">
    <font>
      <sz val="11"/>
      <color theme="1"/>
      <name val="Calibri"/>
      <family val="2"/>
      <scheme val="minor"/>
    </font>
    <font>
      <sz val="10"/>
      <name val="Arial"/>
      <family val="2"/>
    </font>
    <font>
      <b/>
      <sz val="10"/>
      <name val="Arial"/>
      <family val="2"/>
    </font>
    <font>
      <b/>
      <sz val="9"/>
      <name val="Arial"/>
      <family val="2"/>
    </font>
    <font>
      <sz val="9"/>
      <name val="Arial"/>
      <family val="2"/>
    </font>
    <font>
      <i/>
      <sz val="10"/>
      <name val="Arial"/>
      <family val="2"/>
    </font>
    <font>
      <i/>
      <sz val="8"/>
      <name val="Arial"/>
      <family val="2"/>
    </font>
    <font>
      <sz val="10"/>
      <color rgb="FFC00000"/>
      <name val="Arial"/>
      <family val="2"/>
    </font>
    <font>
      <sz val="10"/>
      <color theme="1"/>
      <name val="Arial"/>
      <family val="2"/>
    </font>
    <font>
      <sz val="8"/>
      <name val="Arial"/>
      <family val="2"/>
    </font>
    <font>
      <b/>
      <sz val="12"/>
      <name val="Arial"/>
      <family val="2"/>
    </font>
    <font>
      <sz val="9"/>
      <color indexed="81"/>
      <name val="Tahoma"/>
      <family val="2"/>
    </font>
  </fonts>
  <fills count="9">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CC"/>
        <bgColor indexed="64"/>
      </patternFill>
    </fill>
  </fills>
  <borders count="5">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79">
    <xf numFmtId="0" fontId="0" fillId="0" borderId="0" xfId="0"/>
    <xf numFmtId="0" fontId="1" fillId="0" borderId="0" xfId="0" applyFont="1" applyAlignment="1">
      <alignment horizontal="center" wrapText="1"/>
    </xf>
    <xf numFmtId="0" fontId="1" fillId="0" borderId="0" xfId="0" applyFont="1" applyAlignment="1"/>
    <xf numFmtId="164" fontId="1" fillId="0" borderId="0" xfId="0" applyNumberFormat="1" applyFont="1" applyAlignment="1"/>
    <xf numFmtId="164" fontId="1" fillId="0" borderId="0" xfId="0" applyNumberFormat="1" applyFont="1" applyBorder="1" applyAlignment="1"/>
    <xf numFmtId="164" fontId="2" fillId="0" borderId="0" xfId="0" applyNumberFormat="1" applyFont="1" applyBorder="1" applyAlignment="1"/>
    <xf numFmtId="0" fontId="1" fillId="0" borderId="0" xfId="0" applyFont="1" applyFill="1" applyAlignment="1"/>
    <xf numFmtId="0" fontId="1" fillId="0" borderId="0" xfId="0" applyFont="1" applyAlignment="1">
      <alignment horizontal="center"/>
    </xf>
    <xf numFmtId="164" fontId="1" fillId="0" borderId="0" xfId="0" applyNumberFormat="1" applyFont="1" applyFill="1" applyBorder="1" applyAlignment="1"/>
    <xf numFmtId="0" fontId="1" fillId="0" borderId="0" xfId="0" applyFont="1" applyFill="1" applyBorder="1" applyAlignment="1"/>
    <xf numFmtId="164" fontId="2" fillId="0" borderId="0" xfId="0" applyNumberFormat="1" applyFont="1" applyFill="1" applyBorder="1" applyAlignment="1"/>
    <xf numFmtId="164" fontId="3" fillId="0" borderId="0" xfId="0" applyNumberFormat="1" applyFont="1" applyFill="1" applyBorder="1" applyAlignment="1"/>
    <xf numFmtId="0" fontId="2" fillId="0" borderId="0" xfId="0" applyFont="1" applyFill="1" applyBorder="1" applyAlignment="1"/>
    <xf numFmtId="0" fontId="4" fillId="0" borderId="0" xfId="0" applyFont="1" applyAlignment="1"/>
    <xf numFmtId="164" fontId="4" fillId="0" borderId="0" xfId="0" applyNumberFormat="1" applyFont="1" applyFill="1" applyBorder="1" applyAlignment="1"/>
    <xf numFmtId="0" fontId="3" fillId="0" borderId="0" xfId="0" applyFont="1" applyFill="1" applyBorder="1" applyAlignment="1"/>
    <xf numFmtId="0" fontId="4" fillId="0" borderId="0" xfId="0" applyFont="1" applyFill="1" applyBorder="1" applyAlignment="1"/>
    <xf numFmtId="0" fontId="5" fillId="0" borderId="0" xfId="0" applyFont="1" applyAlignment="1"/>
    <xf numFmtId="164" fontId="5" fillId="0" borderId="0" xfId="0" applyNumberFormat="1" applyFont="1" applyFill="1" applyBorder="1" applyAlignment="1"/>
    <xf numFmtId="0" fontId="5" fillId="0" borderId="0" xfId="0" applyFont="1" applyFill="1" applyBorder="1" applyAlignment="1"/>
    <xf numFmtId="164" fontId="6" fillId="0" borderId="0" xfId="0" applyNumberFormat="1" applyFont="1" applyAlignment="1"/>
    <xf numFmtId="164" fontId="6" fillId="0" borderId="0" xfId="0" applyNumberFormat="1" applyFont="1" applyFill="1" applyBorder="1" applyAlignment="1"/>
    <xf numFmtId="0" fontId="6" fillId="0" borderId="0" xfId="0" applyFont="1" applyFill="1" applyBorder="1" applyAlignment="1"/>
    <xf numFmtId="164" fontId="7" fillId="0" borderId="0" xfId="0" applyNumberFormat="1" applyFont="1" applyFill="1" applyBorder="1" applyAlignment="1">
      <alignment horizontal="left" vertical="top"/>
    </xf>
    <xf numFmtId="164" fontId="7" fillId="0" borderId="0" xfId="0" applyNumberFormat="1" applyFont="1" applyFill="1" applyBorder="1" applyAlignment="1"/>
    <xf numFmtId="0" fontId="7" fillId="0" borderId="0" xfId="0" applyFont="1" applyFill="1" applyBorder="1" applyAlignment="1">
      <alignment horizontal="left" vertical="top"/>
    </xf>
    <xf numFmtId="0" fontId="1" fillId="0" borderId="0" xfId="0" applyFont="1" applyAlignment="1">
      <alignment horizontal="center" vertical="top"/>
    </xf>
    <xf numFmtId="164" fontId="1" fillId="2" borderId="1" xfId="0" applyNumberFormat="1" applyFont="1" applyFill="1" applyBorder="1" applyAlignment="1"/>
    <xf numFmtId="0" fontId="1" fillId="0" borderId="0" xfId="0" applyFont="1" applyFill="1" applyBorder="1" applyAlignment="1">
      <alignment horizontal="left" wrapText="1" indent="2"/>
    </xf>
    <xf numFmtId="164" fontId="1" fillId="2" borderId="0" xfId="0" applyNumberFormat="1" applyFont="1" applyFill="1" applyBorder="1" applyAlignment="1"/>
    <xf numFmtId="0" fontId="1" fillId="0" borderId="0" xfId="0" applyFont="1" applyFill="1" applyAlignment="1">
      <alignment horizontal="left" wrapText="1" indent="2"/>
    </xf>
    <xf numFmtId="164" fontId="2" fillId="3" borderId="2" xfId="0" applyNumberFormat="1" applyFont="1" applyFill="1" applyBorder="1" applyAlignment="1"/>
    <xf numFmtId="0" fontId="2" fillId="3" borderId="2" xfId="0" applyNumberFormat="1" applyFont="1" applyFill="1" applyBorder="1" applyAlignment="1">
      <alignment wrapText="1"/>
    </xf>
    <xf numFmtId="0" fontId="1" fillId="0" borderId="0" xfId="0" applyFont="1" applyFill="1" applyAlignment="1">
      <alignment horizontal="left" indent="4"/>
    </xf>
    <xf numFmtId="0" fontId="1" fillId="0" borderId="0" xfId="0" applyFont="1" applyAlignment="1">
      <alignment horizontal="left" wrapText="1" indent="2"/>
    </xf>
    <xf numFmtId="164" fontId="2" fillId="0" borderId="3" xfId="0" applyNumberFormat="1" applyFont="1" applyFill="1" applyBorder="1" applyAlignment="1">
      <alignment wrapText="1"/>
    </xf>
    <xf numFmtId="0" fontId="2" fillId="0" borderId="3" xfId="0" applyFont="1" applyFill="1" applyBorder="1" applyAlignment="1">
      <alignment wrapText="1"/>
    </xf>
    <xf numFmtId="164" fontId="2" fillId="3" borderId="1" xfId="0" applyNumberFormat="1" applyFont="1" applyFill="1" applyBorder="1" applyAlignment="1"/>
    <xf numFmtId="0" fontId="2" fillId="3" borderId="1" xfId="0" applyFont="1" applyFill="1" applyBorder="1" applyAlignment="1">
      <alignment wrapText="1"/>
    </xf>
    <xf numFmtId="164" fontId="1" fillId="2" borderId="1" xfId="0" applyNumberFormat="1" applyFont="1" applyFill="1" applyBorder="1" applyAlignment="1">
      <alignment horizontal="left" wrapText="1"/>
    </xf>
    <xf numFmtId="0" fontId="1" fillId="0" borderId="0" xfId="0" applyFont="1" applyFill="1" applyAlignment="1">
      <alignment horizontal="left" wrapText="1"/>
    </xf>
    <xf numFmtId="164" fontId="1" fillId="0" borderId="0" xfId="0" applyNumberFormat="1" applyFont="1" applyFill="1" applyAlignment="1">
      <alignment horizontal="left" wrapText="1"/>
    </xf>
    <xf numFmtId="164" fontId="7" fillId="0" borderId="0" xfId="0" applyNumberFormat="1" applyFont="1" applyFill="1" applyAlignment="1">
      <alignment horizontal="left" wrapText="1"/>
    </xf>
    <xf numFmtId="0" fontId="7" fillId="0" borderId="0" xfId="0" applyFont="1" applyFill="1" applyAlignment="1">
      <alignment horizontal="left" wrapText="1"/>
    </xf>
    <xf numFmtId="164" fontId="2" fillId="4" borderId="2" xfId="0" applyNumberFormat="1" applyFont="1" applyFill="1" applyBorder="1" applyAlignment="1"/>
    <xf numFmtId="41" fontId="2" fillId="4" borderId="2" xfId="0" applyNumberFormat="1" applyFont="1" applyFill="1" applyBorder="1" applyAlignment="1"/>
    <xf numFmtId="164" fontId="2" fillId="0" borderId="0" xfId="0" applyNumberFormat="1" applyFont="1" applyFill="1" applyAlignment="1">
      <alignment wrapText="1"/>
    </xf>
    <xf numFmtId="0" fontId="2" fillId="0" borderId="0" xfId="0" applyFont="1" applyFill="1" applyAlignment="1">
      <alignment wrapText="1"/>
    </xf>
    <xf numFmtId="164" fontId="1" fillId="5" borderId="1" xfId="0" applyNumberFormat="1" applyFont="1" applyFill="1" applyBorder="1" applyAlignment="1"/>
    <xf numFmtId="0" fontId="1" fillId="0" borderId="0" xfId="0" applyFont="1" applyFill="1" applyAlignment="1">
      <alignment horizontal="left" wrapText="1" indent="4"/>
    </xf>
    <xf numFmtId="164" fontId="2" fillId="4" borderId="1" xfId="0" applyNumberFormat="1" applyFont="1" applyFill="1" applyBorder="1" applyAlignment="1"/>
    <xf numFmtId="0" fontId="2" fillId="4" borderId="1" xfId="0" applyFont="1" applyFill="1" applyBorder="1" applyAlignment="1">
      <alignment horizontal="left" wrapText="1"/>
    </xf>
    <xf numFmtId="164" fontId="2" fillId="6" borderId="2" xfId="0" applyNumberFormat="1" applyFont="1" applyFill="1" applyBorder="1" applyAlignment="1"/>
    <xf numFmtId="41" fontId="1" fillId="6" borderId="2" xfId="0" applyNumberFormat="1" applyFont="1" applyFill="1" applyBorder="1" applyAlignment="1"/>
    <xf numFmtId="164" fontId="1" fillId="7" borderId="1" xfId="0" applyNumberFormat="1" applyFont="1" applyFill="1" applyBorder="1" applyAlignment="1"/>
    <xf numFmtId="0" fontId="1" fillId="0" borderId="0" xfId="0" applyFont="1" applyFill="1" applyAlignment="1">
      <alignment horizontal="left"/>
    </xf>
    <xf numFmtId="0" fontId="3" fillId="0" borderId="0" xfId="0" applyFont="1" applyAlignment="1"/>
    <xf numFmtId="164" fontId="4" fillId="0" borderId="0" xfId="0" applyNumberFormat="1" applyFont="1" applyFill="1" applyAlignment="1">
      <alignment wrapText="1"/>
    </xf>
    <xf numFmtId="0" fontId="4" fillId="0" borderId="0" xfId="0" applyFont="1" applyFill="1" applyAlignment="1">
      <alignment horizontal="left" indent="2"/>
    </xf>
    <xf numFmtId="0" fontId="4" fillId="0" borderId="0" xfId="0" applyFont="1" applyAlignment="1">
      <alignment horizontal="center"/>
    </xf>
    <xf numFmtId="0" fontId="4" fillId="0" borderId="0" xfId="0" applyFont="1" applyFill="1" applyAlignment="1">
      <alignment wrapText="1"/>
    </xf>
    <xf numFmtId="41" fontId="5" fillId="0" borderId="0" xfId="0" applyNumberFormat="1" applyFont="1" applyFill="1" applyBorder="1" applyAlignment="1"/>
    <xf numFmtId="0" fontId="5" fillId="0" borderId="0" xfId="0" applyFont="1" applyFill="1" applyAlignment="1">
      <alignment horizontal="left" wrapText="1" indent="2"/>
    </xf>
    <xf numFmtId="0" fontId="5" fillId="0" borderId="0" xfId="0" applyFont="1" applyAlignment="1">
      <alignment horizontal="center"/>
    </xf>
    <xf numFmtId="0" fontId="1" fillId="0" borderId="0" xfId="0" applyFont="1" applyFill="1" applyAlignment="1">
      <alignment horizontal="left" indent="2"/>
    </xf>
    <xf numFmtId="164" fontId="2" fillId="0" borderId="0" xfId="0" applyNumberFormat="1" applyFont="1" applyFill="1" applyAlignment="1"/>
    <xf numFmtId="0" fontId="2" fillId="0" borderId="0" xfId="0" applyFont="1" applyFill="1" applyAlignment="1"/>
    <xf numFmtId="164" fontId="2" fillId="6" borderId="1" xfId="0" applyNumberFormat="1" applyFont="1" applyFill="1" applyBorder="1" applyAlignment="1"/>
    <xf numFmtId="0" fontId="2" fillId="6" borderId="1" xfId="0" applyFont="1" applyFill="1" applyBorder="1" applyAlignment="1">
      <alignment horizontal="left"/>
    </xf>
    <xf numFmtId="164" fontId="2" fillId="8" borderId="2" xfId="0" applyNumberFormat="1" applyFont="1" applyFill="1" applyBorder="1" applyAlignment="1"/>
    <xf numFmtId="41" fontId="2" fillId="8" borderId="2" xfId="0" applyNumberFormat="1" applyFont="1" applyFill="1" applyBorder="1" applyAlignment="1"/>
    <xf numFmtId="164" fontId="8" fillId="0" borderId="0" xfId="0" applyNumberFormat="1" applyFont="1"/>
    <xf numFmtId="164" fontId="2" fillId="8" borderId="1" xfId="0" applyNumberFormat="1" applyFont="1" applyFill="1" applyBorder="1" applyAlignment="1"/>
    <xf numFmtId="0" fontId="2" fillId="8" borderId="1" xfId="0" applyFont="1" applyFill="1" applyBorder="1" applyAlignment="1"/>
    <xf numFmtId="164" fontId="1" fillId="0" borderId="0" xfId="0" applyNumberFormat="1" applyFont="1" applyFill="1" applyBorder="1" applyAlignment="1">
      <alignment horizontal="center"/>
    </xf>
    <xf numFmtId="164" fontId="2" fillId="0" borderId="4" xfId="0" applyNumberFormat="1" applyFont="1" applyBorder="1" applyAlignment="1"/>
    <xf numFmtId="0" fontId="2" fillId="0" borderId="0" xfId="0" applyFont="1" applyAlignment="1">
      <alignment horizontal="center"/>
    </xf>
    <xf numFmtId="164" fontId="9" fillId="0" borderId="0" xfId="0" applyNumberFormat="1" applyFont="1" applyFill="1" applyBorder="1" applyAlignment="1">
      <alignment horizontal="center"/>
    </xf>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TS%20-%20Time%20Reporting/PTS%20Personal%20Daily%20Detail%20Master%20Template%20FY2012%20(PP02)%20-%20Curr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urrent Month"/>
      <sheetName val="Project Recap"/>
      <sheetName val="Program Detail"/>
      <sheetName val="Project DB Input"/>
      <sheetName val="Current PP"/>
      <sheetName val="Data"/>
      <sheetName val="Program Codes"/>
      <sheetName val="Cost Center Codes"/>
      <sheetName val="Name Lookup"/>
    </sheetNames>
    <sheetDataSet>
      <sheetData sheetId="0" refreshError="1"/>
      <sheetData sheetId="1" refreshError="1"/>
      <sheetData sheetId="2" refreshError="1"/>
      <sheetData sheetId="3" refreshError="1"/>
      <sheetData sheetId="4" refreshError="1"/>
      <sheetData sheetId="5" refreshError="1"/>
      <sheetData sheetId="6">
        <row r="5">
          <cell r="B5" t="str">
            <v>EE ID</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253"/>
  <sheetViews>
    <sheetView tabSelected="1" topLeftCell="B1" zoomScaleNormal="100" workbookViewId="0">
      <selection activeCell="B2" sqref="B2:I2"/>
    </sheetView>
  </sheetViews>
  <sheetFormatPr defaultColWidth="9.109375" defaultRowHeight="13.2" outlineLevelRow="2" x14ac:dyDescent="0.25"/>
  <cols>
    <col min="1" max="1" width="17.88671875" style="2" hidden="1" customWidth="1"/>
    <col min="2" max="2" width="11.109375" style="7" customWidth="1"/>
    <col min="3" max="3" width="97.88671875" style="6" customWidth="1"/>
    <col min="4" max="4" width="18.6640625" style="5" customWidth="1"/>
    <col min="5" max="9" width="18.5546875" style="4" customWidth="1"/>
    <col min="10" max="30" width="18.5546875" style="3" customWidth="1"/>
    <col min="31" max="16384" width="9.109375" style="2"/>
  </cols>
  <sheetData>
    <row r="1" spans="2:30" ht="28.5" customHeight="1" x14ac:dyDescent="0.25">
      <c r="B1" s="1" t="s">
        <v>262</v>
      </c>
      <c r="C1" s="1"/>
      <c r="D1" s="1"/>
      <c r="E1" s="1"/>
      <c r="F1" s="1"/>
      <c r="G1" s="1"/>
      <c r="H1" s="1"/>
      <c r="I1" s="1"/>
    </row>
    <row r="2" spans="2:30" ht="17.100000000000001" customHeight="1" x14ac:dyDescent="0.25">
      <c r="B2" s="78" t="s">
        <v>383</v>
      </c>
      <c r="C2" s="78"/>
      <c r="D2" s="78"/>
      <c r="E2" s="78"/>
      <c r="F2" s="78"/>
      <c r="G2" s="78"/>
      <c r="H2" s="78"/>
      <c r="I2" s="78"/>
    </row>
    <row r="3" spans="2:30" ht="17.100000000000001" customHeight="1" x14ac:dyDescent="0.25">
      <c r="B3" s="78" t="s">
        <v>261</v>
      </c>
      <c r="C3" s="78"/>
      <c r="D3" s="78"/>
      <c r="E3" s="78"/>
      <c r="F3" s="78"/>
      <c r="G3" s="78"/>
      <c r="H3" s="78"/>
      <c r="I3" s="78"/>
    </row>
    <row r="4" spans="2:30" ht="17.100000000000001" customHeight="1" x14ac:dyDescent="0.25">
      <c r="B4" s="66" t="s">
        <v>260</v>
      </c>
      <c r="C4" s="66"/>
      <c r="D4" s="65"/>
      <c r="E4" s="77" t="s">
        <v>259</v>
      </c>
      <c r="F4" s="77" t="s">
        <v>258</v>
      </c>
      <c r="G4" s="77" t="s">
        <v>257</v>
      </c>
      <c r="H4" s="77" t="s">
        <v>256</v>
      </c>
      <c r="I4" s="77" t="s">
        <v>255</v>
      </c>
      <c r="J4" s="77" t="s">
        <v>254</v>
      </c>
      <c r="K4" s="77" t="s">
        <v>253</v>
      </c>
      <c r="L4" s="77" t="s">
        <v>252</v>
      </c>
      <c r="M4" s="77" t="s">
        <v>251</v>
      </c>
      <c r="N4" s="77" t="s">
        <v>250</v>
      </c>
      <c r="O4" s="77" t="s">
        <v>249</v>
      </c>
      <c r="P4" s="77" t="s">
        <v>248</v>
      </c>
      <c r="Q4" s="77" t="s">
        <v>247</v>
      </c>
      <c r="R4" s="77" t="s">
        <v>246</v>
      </c>
      <c r="S4" s="77" t="s">
        <v>245</v>
      </c>
      <c r="T4" s="77" t="s">
        <v>244</v>
      </c>
      <c r="U4" s="77" t="s">
        <v>243</v>
      </c>
      <c r="V4" s="77" t="s">
        <v>242</v>
      </c>
      <c r="W4" s="77" t="s">
        <v>241</v>
      </c>
      <c r="X4" s="77" t="s">
        <v>240</v>
      </c>
      <c r="Y4" s="77" t="s">
        <v>239</v>
      </c>
      <c r="Z4" s="77" t="s">
        <v>238</v>
      </c>
      <c r="AA4" s="77" t="s">
        <v>237</v>
      </c>
      <c r="AB4" s="77" t="s">
        <v>236</v>
      </c>
      <c r="AC4" s="77" t="s">
        <v>235</v>
      </c>
      <c r="AD4" s="77" t="s">
        <v>234</v>
      </c>
    </row>
    <row r="5" spans="2:30" ht="24.75" customHeight="1" x14ac:dyDescent="0.25">
      <c r="B5" s="76" t="s">
        <v>233</v>
      </c>
      <c r="C5" s="66" t="s">
        <v>232</v>
      </c>
      <c r="D5" s="75" t="s">
        <v>231</v>
      </c>
      <c r="E5" s="74" t="s">
        <v>230</v>
      </c>
      <c r="F5" s="74" t="s">
        <v>229</v>
      </c>
      <c r="G5" s="74" t="s">
        <v>228</v>
      </c>
      <c r="H5" s="74" t="s">
        <v>227</v>
      </c>
      <c r="I5" s="74" t="s">
        <v>226</v>
      </c>
      <c r="J5" s="74" t="s">
        <v>225</v>
      </c>
      <c r="K5" s="74" t="s">
        <v>224</v>
      </c>
      <c r="L5" s="74" t="s">
        <v>223</v>
      </c>
      <c r="M5" s="74" t="s">
        <v>222</v>
      </c>
      <c r="N5" s="74" t="s">
        <v>221</v>
      </c>
      <c r="O5" s="74" t="s">
        <v>220</v>
      </c>
      <c r="P5" s="74" t="s">
        <v>219</v>
      </c>
      <c r="Q5" s="74" t="s">
        <v>218</v>
      </c>
      <c r="R5" s="74" t="s">
        <v>217</v>
      </c>
      <c r="S5" s="74" t="s">
        <v>216</v>
      </c>
      <c r="T5" s="74" t="s">
        <v>215</v>
      </c>
      <c r="U5" s="74" t="s">
        <v>214</v>
      </c>
      <c r="V5" s="74" t="s">
        <v>213</v>
      </c>
      <c r="W5" s="74" t="s">
        <v>212</v>
      </c>
      <c r="X5" s="74" t="s">
        <v>211</v>
      </c>
      <c r="Y5" s="74" t="s">
        <v>210</v>
      </c>
      <c r="Z5" s="74" t="s">
        <v>209</v>
      </c>
      <c r="AA5" s="74" t="s">
        <v>208</v>
      </c>
      <c r="AB5" s="74" t="s">
        <v>207</v>
      </c>
      <c r="AC5" s="74" t="s">
        <v>206</v>
      </c>
      <c r="AD5" s="74" t="s">
        <v>205</v>
      </c>
    </row>
    <row r="6" spans="2:30" ht="15.9" customHeight="1" x14ac:dyDescent="0.25">
      <c r="B6" s="7">
        <v>1</v>
      </c>
      <c r="C6" s="73" t="s">
        <v>204</v>
      </c>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2:30" ht="15.9" hidden="1" customHeight="1" x14ac:dyDescent="0.25">
      <c r="B7" s="7">
        <v>2</v>
      </c>
      <c r="C7" s="64" t="s">
        <v>203</v>
      </c>
      <c r="D7" s="8">
        <f>SUM(E7:AD7)</f>
        <v>0</v>
      </c>
      <c r="E7" s="8"/>
      <c r="F7" s="8"/>
      <c r="G7" s="71"/>
      <c r="H7" s="71"/>
      <c r="I7" s="71"/>
      <c r="J7" s="71"/>
      <c r="K7" s="71"/>
      <c r="L7" s="71"/>
      <c r="M7" s="71"/>
      <c r="N7" s="71"/>
      <c r="O7" s="71"/>
      <c r="P7" s="71"/>
      <c r="Q7" s="71"/>
      <c r="R7" s="71"/>
      <c r="S7" s="71"/>
      <c r="T7" s="71"/>
      <c r="U7" s="71"/>
      <c r="V7" s="71"/>
      <c r="W7" s="71"/>
      <c r="X7" s="71"/>
      <c r="Y7" s="71"/>
      <c r="Z7" s="71"/>
      <c r="AA7" s="71"/>
      <c r="AB7" s="71"/>
      <c r="AC7" s="71"/>
      <c r="AD7" s="71"/>
    </row>
    <row r="8" spans="2:30" ht="15.9" hidden="1" customHeight="1" x14ac:dyDescent="0.25">
      <c r="B8" s="7">
        <v>3</v>
      </c>
      <c r="C8" s="64" t="s">
        <v>202</v>
      </c>
      <c r="D8" s="8">
        <f>SUM(E8:AD8)</f>
        <v>0</v>
      </c>
      <c r="E8" s="8"/>
      <c r="F8" s="8"/>
      <c r="G8" s="71"/>
      <c r="H8" s="8"/>
      <c r="I8" s="8"/>
      <c r="J8" s="8"/>
      <c r="K8" s="8"/>
      <c r="L8" s="8"/>
      <c r="M8" s="8"/>
      <c r="N8" s="8"/>
      <c r="O8" s="8"/>
      <c r="P8" s="8"/>
      <c r="Q8" s="8"/>
      <c r="R8" s="8"/>
      <c r="S8" s="8"/>
      <c r="T8" s="8"/>
      <c r="U8" s="8"/>
      <c r="V8" s="8"/>
      <c r="W8" s="8"/>
      <c r="X8" s="8"/>
      <c r="Y8" s="8"/>
      <c r="Z8" s="8"/>
      <c r="AA8" s="8"/>
      <c r="AB8" s="8"/>
      <c r="AC8" s="8"/>
      <c r="AD8" s="8"/>
    </row>
    <row r="9" spans="2:30" ht="15.9" hidden="1" customHeight="1" x14ac:dyDescent="0.25">
      <c r="B9" s="7">
        <v>4</v>
      </c>
      <c r="C9" s="64" t="s">
        <v>201</v>
      </c>
      <c r="D9" s="8">
        <f>SUM(E9:AD9)</f>
        <v>0</v>
      </c>
      <c r="E9" s="8"/>
      <c r="G9" s="8"/>
      <c r="H9" s="8"/>
      <c r="I9" s="8"/>
      <c r="J9" s="8"/>
      <c r="K9" s="8"/>
      <c r="L9" s="8"/>
      <c r="M9" s="8"/>
      <c r="N9" s="8"/>
      <c r="O9" s="8"/>
      <c r="P9" s="8"/>
      <c r="Q9" s="8"/>
      <c r="R9" s="8"/>
      <c r="S9" s="8"/>
      <c r="T9" s="8"/>
      <c r="U9" s="8"/>
      <c r="V9" s="8"/>
      <c r="W9" s="8"/>
      <c r="X9" s="8"/>
      <c r="Y9" s="8"/>
      <c r="Z9" s="8"/>
      <c r="AA9" s="8"/>
      <c r="AB9" s="8"/>
      <c r="AC9" s="8"/>
      <c r="AD9" s="8"/>
    </row>
    <row r="10" spans="2:30" ht="15.9" hidden="1" customHeight="1" x14ac:dyDescent="0.25">
      <c r="B10" s="7">
        <v>5</v>
      </c>
      <c r="C10" s="64" t="s">
        <v>200</v>
      </c>
      <c r="D10" s="8">
        <f>SUM(E10:AD10)</f>
        <v>0</v>
      </c>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2:30" ht="15.9" customHeight="1" thickBot="1" x14ac:dyDescent="0.3">
      <c r="B11" s="7">
        <v>6</v>
      </c>
      <c r="C11" s="70" t="s">
        <v>199</v>
      </c>
      <c r="D11" s="69">
        <f>SUM(E11:AD11)</f>
        <v>253335754.25999996</v>
      </c>
      <c r="E11" s="69">
        <v>3107580.89</v>
      </c>
      <c r="F11" s="69">
        <v>1690826</v>
      </c>
      <c r="G11" s="69">
        <v>1563205.46</v>
      </c>
      <c r="H11" s="69">
        <v>2695237.79</v>
      </c>
      <c r="I11" s="69">
        <v>9163855.2100000009</v>
      </c>
      <c r="J11" s="69">
        <v>4365168.71</v>
      </c>
      <c r="K11" s="69">
        <v>50109481.659999996</v>
      </c>
      <c r="L11" s="69">
        <v>3634455.92</v>
      </c>
      <c r="M11" s="69">
        <v>10078451.68</v>
      </c>
      <c r="N11" s="69">
        <v>3971963.7</v>
      </c>
      <c r="O11" s="69">
        <v>26121790.719999999</v>
      </c>
      <c r="P11" s="69">
        <v>3542894.87</v>
      </c>
      <c r="Q11" s="69">
        <v>5161249.62</v>
      </c>
      <c r="R11" s="69">
        <v>167013.48000000001</v>
      </c>
      <c r="S11" s="69">
        <v>20822587.629999999</v>
      </c>
      <c r="T11" s="69">
        <v>43512482.32</v>
      </c>
      <c r="U11" s="69">
        <v>3110806.74</v>
      </c>
      <c r="V11" s="69">
        <v>12506425.380000001</v>
      </c>
      <c r="W11" s="69">
        <v>14843503.58</v>
      </c>
      <c r="X11" s="69">
        <v>7179979</v>
      </c>
      <c r="Y11" s="69">
        <v>863849.85</v>
      </c>
      <c r="Z11" s="69">
        <v>5034193.91</v>
      </c>
      <c r="AA11" s="69">
        <v>3618054.39</v>
      </c>
      <c r="AB11" s="69">
        <v>14252701.76</v>
      </c>
      <c r="AC11" s="69">
        <v>1075071.92</v>
      </c>
      <c r="AD11" s="69">
        <v>1142922.07</v>
      </c>
    </row>
    <row r="12" spans="2:30" ht="15.9" customHeight="1" thickTop="1" x14ac:dyDescent="0.25">
      <c r="B12" s="7">
        <v>7</v>
      </c>
      <c r="C12" s="68" t="s">
        <v>198</v>
      </c>
      <c r="D12" s="67">
        <f t="shared" ref="D12:AD12" si="0">D11</f>
        <v>253335754.25999996</v>
      </c>
      <c r="E12" s="67">
        <f t="shared" si="0"/>
        <v>3107580.89</v>
      </c>
      <c r="F12" s="67">
        <f t="shared" si="0"/>
        <v>1690826</v>
      </c>
      <c r="G12" s="67">
        <f t="shared" si="0"/>
        <v>1563205.46</v>
      </c>
      <c r="H12" s="67">
        <f t="shared" si="0"/>
        <v>2695237.79</v>
      </c>
      <c r="I12" s="67">
        <f t="shared" si="0"/>
        <v>9163855.2100000009</v>
      </c>
      <c r="J12" s="67">
        <f t="shared" si="0"/>
        <v>4365168.71</v>
      </c>
      <c r="K12" s="67">
        <f t="shared" si="0"/>
        <v>50109481.659999996</v>
      </c>
      <c r="L12" s="67">
        <f t="shared" si="0"/>
        <v>3634455.92</v>
      </c>
      <c r="M12" s="67">
        <f t="shared" si="0"/>
        <v>10078451.68</v>
      </c>
      <c r="N12" s="67">
        <f t="shared" si="0"/>
        <v>3971963.7</v>
      </c>
      <c r="O12" s="67">
        <f t="shared" si="0"/>
        <v>26121790.719999999</v>
      </c>
      <c r="P12" s="67">
        <f t="shared" si="0"/>
        <v>3542894.87</v>
      </c>
      <c r="Q12" s="67">
        <f t="shared" si="0"/>
        <v>5161249.62</v>
      </c>
      <c r="R12" s="67">
        <f t="shared" si="0"/>
        <v>167013.48000000001</v>
      </c>
      <c r="S12" s="67">
        <f t="shared" si="0"/>
        <v>20822587.629999999</v>
      </c>
      <c r="T12" s="67">
        <f t="shared" si="0"/>
        <v>43512482.32</v>
      </c>
      <c r="U12" s="67">
        <f t="shared" si="0"/>
        <v>3110806.74</v>
      </c>
      <c r="V12" s="67">
        <f t="shared" si="0"/>
        <v>12506425.380000001</v>
      </c>
      <c r="W12" s="67">
        <f t="shared" si="0"/>
        <v>14843503.58</v>
      </c>
      <c r="X12" s="67">
        <f t="shared" si="0"/>
        <v>7179979</v>
      </c>
      <c r="Y12" s="67">
        <f t="shared" si="0"/>
        <v>863849.85</v>
      </c>
      <c r="Z12" s="67">
        <f t="shared" si="0"/>
        <v>5034193.91</v>
      </c>
      <c r="AA12" s="67">
        <f t="shared" si="0"/>
        <v>3618054.39</v>
      </c>
      <c r="AB12" s="67">
        <f t="shared" si="0"/>
        <v>14252701.76</v>
      </c>
      <c r="AC12" s="67">
        <f t="shared" si="0"/>
        <v>1075071.92</v>
      </c>
      <c r="AD12" s="67">
        <f t="shared" si="0"/>
        <v>1142922.07</v>
      </c>
    </row>
    <row r="13" spans="2:30" ht="26.4" x14ac:dyDescent="0.25">
      <c r="B13" s="7">
        <v>8</v>
      </c>
      <c r="C13" s="36" t="s">
        <v>197</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row>
    <row r="14" spans="2:30" ht="15.9" customHeight="1" x14ac:dyDescent="0.25">
      <c r="B14" s="7">
        <v>9</v>
      </c>
      <c r="C14" s="66" t="s">
        <v>196</v>
      </c>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row>
    <row r="15" spans="2:30" ht="15.9" customHeight="1" x14ac:dyDescent="0.25">
      <c r="B15" s="7">
        <v>10</v>
      </c>
      <c r="C15" s="64" t="s">
        <v>195</v>
      </c>
      <c r="D15" s="8">
        <f>SUM(E15:AD15)</f>
        <v>1018550</v>
      </c>
      <c r="E15" s="8">
        <v>12761</v>
      </c>
      <c r="F15" s="8">
        <v>7555</v>
      </c>
      <c r="G15" s="8">
        <v>6078</v>
      </c>
      <c r="H15" s="8">
        <v>17283</v>
      </c>
      <c r="I15" s="8">
        <v>37211</v>
      </c>
      <c r="J15" s="8">
        <v>21606</v>
      </c>
      <c r="K15" s="8">
        <v>174157</v>
      </c>
      <c r="L15" s="8">
        <v>20263</v>
      </c>
      <c r="M15" s="8">
        <v>39185</v>
      </c>
      <c r="N15" s="8">
        <v>15010</v>
      </c>
      <c r="O15" s="8">
        <v>109413</v>
      </c>
      <c r="P15" s="8">
        <v>19957</v>
      </c>
      <c r="Q15" s="8">
        <v>21663</v>
      </c>
      <c r="R15" s="8">
        <v>2427</v>
      </c>
      <c r="S15" s="8">
        <v>79234</v>
      </c>
      <c r="T15" s="8">
        <v>149043</v>
      </c>
      <c r="U15" s="8">
        <v>12320</v>
      </c>
      <c r="V15" s="8">
        <v>56673</v>
      </c>
      <c r="W15" s="8">
        <v>56215</v>
      </c>
      <c r="X15" s="8">
        <v>27718</v>
      </c>
      <c r="Y15" s="8">
        <v>4997</v>
      </c>
      <c r="Z15" s="8">
        <v>28170</v>
      </c>
      <c r="AA15" s="8">
        <v>21624</v>
      </c>
      <c r="AB15" s="8">
        <v>62573</v>
      </c>
      <c r="AC15" s="8">
        <v>8974</v>
      </c>
      <c r="AD15" s="8">
        <v>6440</v>
      </c>
    </row>
    <row r="16" spans="2:30" ht="15.9" customHeight="1" x14ac:dyDescent="0.25">
      <c r="B16" s="7">
        <v>11</v>
      </c>
      <c r="C16" s="64" t="s">
        <v>194</v>
      </c>
      <c r="D16" s="8">
        <f>SUM(E16:AD16)</f>
        <v>3831627.1399999997</v>
      </c>
      <c r="E16" s="8">
        <v>60939.58</v>
      </c>
      <c r="F16" s="8">
        <v>23673.53</v>
      </c>
      <c r="G16" s="8">
        <v>29312.14</v>
      </c>
      <c r="H16" s="8">
        <v>36994.32</v>
      </c>
      <c r="I16" s="8">
        <v>153968.63999999998</v>
      </c>
      <c r="J16" s="8">
        <v>59673.280000000006</v>
      </c>
      <c r="K16" s="8">
        <v>763818.74</v>
      </c>
      <c r="L16" s="8">
        <v>44785.68</v>
      </c>
      <c r="M16" s="8">
        <v>161598.51999999999</v>
      </c>
      <c r="N16" s="8">
        <v>46873.3</v>
      </c>
      <c r="O16" s="8">
        <v>258933.41999999998</v>
      </c>
      <c r="P16" s="8">
        <v>45843.91</v>
      </c>
      <c r="Q16" s="8">
        <v>77505.820000000007</v>
      </c>
      <c r="R16" s="8">
        <v>-333.58</v>
      </c>
      <c r="S16" s="8">
        <v>406553.85000000003</v>
      </c>
      <c r="T16" s="8">
        <v>751175.7</v>
      </c>
      <c r="U16" s="8">
        <v>44938.79</v>
      </c>
      <c r="V16" s="8">
        <v>159089.76999999999</v>
      </c>
      <c r="W16" s="8">
        <v>214102.47999999998</v>
      </c>
      <c r="X16" s="8">
        <v>98381.31</v>
      </c>
      <c r="Y16" s="8">
        <v>11819.68</v>
      </c>
      <c r="Z16" s="8">
        <v>65737.62</v>
      </c>
      <c r="AA16" s="8">
        <v>70916.11</v>
      </c>
      <c r="AB16" s="8">
        <v>230391.37999999998</v>
      </c>
      <c r="AC16" s="8">
        <v>3825.57</v>
      </c>
      <c r="AD16" s="8">
        <v>11107.58</v>
      </c>
    </row>
    <row r="17" spans="1:30" s="17" customFormat="1" ht="26.25" customHeight="1" x14ac:dyDescent="0.25">
      <c r="B17" s="63">
        <v>12</v>
      </c>
      <c r="C17" s="62" t="s">
        <v>193</v>
      </c>
      <c r="D17" s="18">
        <f>SUM(E17:AD17)</f>
        <v>211193</v>
      </c>
      <c r="E17" s="61"/>
      <c r="F17" s="61"/>
      <c r="G17" s="61"/>
      <c r="H17" s="61">
        <v>23839</v>
      </c>
      <c r="I17" s="61">
        <v>0</v>
      </c>
      <c r="J17" s="61"/>
      <c r="K17" s="61">
        <v>25223</v>
      </c>
      <c r="L17" s="61">
        <v>23839</v>
      </c>
      <c r="M17" s="61"/>
      <c r="N17" s="61">
        <v>0</v>
      </c>
      <c r="O17" s="61"/>
      <c r="P17" s="61">
        <v>0</v>
      </c>
      <c r="Q17" s="61">
        <v>0</v>
      </c>
      <c r="R17" s="61">
        <v>23839</v>
      </c>
      <c r="S17" s="61">
        <v>23839</v>
      </c>
      <c r="T17" s="61">
        <v>0</v>
      </c>
      <c r="U17" s="61">
        <v>22170</v>
      </c>
      <c r="V17" s="61">
        <v>15558</v>
      </c>
      <c r="W17" s="61">
        <v>0</v>
      </c>
      <c r="X17" s="61"/>
      <c r="Y17" s="61">
        <v>0</v>
      </c>
      <c r="Z17" s="61"/>
      <c r="AA17" s="61"/>
      <c r="AB17" s="61"/>
      <c r="AC17" s="61">
        <v>29047</v>
      </c>
      <c r="AD17" s="61">
        <v>23839</v>
      </c>
    </row>
    <row r="18" spans="1:30" ht="15.9" customHeight="1" x14ac:dyDescent="0.25">
      <c r="B18" s="7">
        <v>13</v>
      </c>
      <c r="C18" s="55" t="s">
        <v>192</v>
      </c>
      <c r="D18" s="54">
        <f>SUM(E18:AD18)</f>
        <v>5061370.1399999997</v>
      </c>
      <c r="E18" s="54">
        <f t="shared" ref="E18:AD18" si="1">SUM(E15:E17)</f>
        <v>73700.58</v>
      </c>
      <c r="F18" s="54">
        <f t="shared" si="1"/>
        <v>31228.53</v>
      </c>
      <c r="G18" s="54">
        <f t="shared" si="1"/>
        <v>35390.14</v>
      </c>
      <c r="H18" s="54">
        <f t="shared" si="1"/>
        <v>78116.320000000007</v>
      </c>
      <c r="I18" s="54">
        <f t="shared" si="1"/>
        <v>191179.63999999998</v>
      </c>
      <c r="J18" s="54">
        <f t="shared" si="1"/>
        <v>81279.28</v>
      </c>
      <c r="K18" s="54">
        <f t="shared" si="1"/>
        <v>963198.74</v>
      </c>
      <c r="L18" s="54">
        <f t="shared" si="1"/>
        <v>88887.679999999993</v>
      </c>
      <c r="M18" s="54">
        <f t="shared" si="1"/>
        <v>200783.52</v>
      </c>
      <c r="N18" s="54">
        <f t="shared" si="1"/>
        <v>61883.3</v>
      </c>
      <c r="O18" s="54">
        <f t="shared" si="1"/>
        <v>368346.42</v>
      </c>
      <c r="P18" s="54">
        <f t="shared" si="1"/>
        <v>65800.91</v>
      </c>
      <c r="Q18" s="54">
        <f t="shared" si="1"/>
        <v>99168.82</v>
      </c>
      <c r="R18" s="54">
        <f t="shared" si="1"/>
        <v>25932.42</v>
      </c>
      <c r="S18" s="54">
        <f t="shared" si="1"/>
        <v>509626.85000000003</v>
      </c>
      <c r="T18" s="54">
        <f t="shared" si="1"/>
        <v>900218.7</v>
      </c>
      <c r="U18" s="54">
        <f t="shared" si="1"/>
        <v>79428.790000000008</v>
      </c>
      <c r="V18" s="54">
        <f t="shared" si="1"/>
        <v>231320.77</v>
      </c>
      <c r="W18" s="54">
        <f t="shared" si="1"/>
        <v>270317.48</v>
      </c>
      <c r="X18" s="54">
        <f t="shared" si="1"/>
        <v>126099.31</v>
      </c>
      <c r="Y18" s="54">
        <f t="shared" si="1"/>
        <v>16816.68</v>
      </c>
      <c r="Z18" s="54">
        <f t="shared" si="1"/>
        <v>93907.62</v>
      </c>
      <c r="AA18" s="54">
        <f t="shared" si="1"/>
        <v>92540.11</v>
      </c>
      <c r="AB18" s="54">
        <f t="shared" si="1"/>
        <v>292964.38</v>
      </c>
      <c r="AC18" s="54">
        <f t="shared" si="1"/>
        <v>41846.57</v>
      </c>
      <c r="AD18" s="54">
        <f t="shared" si="1"/>
        <v>41386.58</v>
      </c>
    </row>
    <row r="19" spans="1:30" ht="15.9" customHeight="1" x14ac:dyDescent="0.25">
      <c r="B19" s="7">
        <v>14</v>
      </c>
      <c r="C19" s="47" t="s">
        <v>191</v>
      </c>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row>
    <row r="20" spans="1:30" ht="15.9" hidden="1" customHeight="1" x14ac:dyDescent="0.25">
      <c r="A20" s="13" t="s">
        <v>190</v>
      </c>
      <c r="B20" s="59" t="s">
        <v>189</v>
      </c>
      <c r="C20" s="60" t="s">
        <v>188</v>
      </c>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row>
    <row r="21" spans="1:30" s="13" customFormat="1" ht="15.9" hidden="1" customHeight="1" outlineLevel="2" x14ac:dyDescent="0.2">
      <c r="A21" s="13" t="s">
        <v>167</v>
      </c>
      <c r="B21" s="59" t="s">
        <v>187</v>
      </c>
      <c r="C21" s="60" t="s">
        <v>263</v>
      </c>
      <c r="D21" s="57">
        <f t="shared" ref="D21:D41" si="2">SUM(E21:AD21)</f>
        <v>1196.5300000000002</v>
      </c>
      <c r="E21" s="57">
        <v>584.34</v>
      </c>
      <c r="F21" s="57">
        <v>0</v>
      </c>
      <c r="G21" s="57">
        <v>0</v>
      </c>
      <c r="H21" s="57">
        <v>0</v>
      </c>
      <c r="I21" s="57">
        <v>0</v>
      </c>
      <c r="J21" s="57">
        <v>0</v>
      </c>
      <c r="K21" s="57">
        <v>0</v>
      </c>
      <c r="L21" s="57">
        <v>0</v>
      </c>
      <c r="M21" s="57">
        <v>0</v>
      </c>
      <c r="N21" s="57">
        <v>0</v>
      </c>
      <c r="O21" s="57">
        <v>0</v>
      </c>
      <c r="P21" s="57">
        <v>0</v>
      </c>
      <c r="Q21" s="57">
        <v>0</v>
      </c>
      <c r="R21" s="57">
        <v>0</v>
      </c>
      <c r="S21" s="57">
        <v>0</v>
      </c>
      <c r="T21" s="57">
        <v>0</v>
      </c>
      <c r="U21" s="57">
        <v>0</v>
      </c>
      <c r="V21" s="57">
        <v>0</v>
      </c>
      <c r="W21" s="57">
        <v>0</v>
      </c>
      <c r="X21" s="57">
        <v>0</v>
      </c>
      <c r="Y21" s="57">
        <v>0</v>
      </c>
      <c r="Z21" s="57">
        <v>0</v>
      </c>
      <c r="AA21" s="57">
        <v>0</v>
      </c>
      <c r="AB21" s="57">
        <v>612.19000000000005</v>
      </c>
      <c r="AC21" s="57">
        <v>0</v>
      </c>
      <c r="AD21" s="57">
        <v>0</v>
      </c>
    </row>
    <row r="22" spans="1:30" s="13" customFormat="1" ht="15.9" hidden="1" customHeight="1" outlineLevel="2" x14ac:dyDescent="0.2">
      <c r="A22" s="13" t="s">
        <v>167</v>
      </c>
      <c r="B22" s="59" t="s">
        <v>186</v>
      </c>
      <c r="C22" s="60" t="s">
        <v>264</v>
      </c>
      <c r="D22" s="57">
        <f t="shared" si="2"/>
        <v>131463.35</v>
      </c>
      <c r="E22" s="57">
        <v>0</v>
      </c>
      <c r="F22" s="57">
        <v>33936.129999999997</v>
      </c>
      <c r="G22" s="57">
        <v>0</v>
      </c>
      <c r="H22" s="57">
        <v>0</v>
      </c>
      <c r="I22" s="57">
        <v>0</v>
      </c>
      <c r="J22" s="57">
        <v>0</v>
      </c>
      <c r="K22" s="57">
        <v>0</v>
      </c>
      <c r="L22" s="57">
        <v>0</v>
      </c>
      <c r="M22" s="57">
        <v>0</v>
      </c>
      <c r="N22" s="57">
        <v>0</v>
      </c>
      <c r="O22" s="57">
        <v>0</v>
      </c>
      <c r="P22" s="57">
        <v>0</v>
      </c>
      <c r="Q22" s="57">
        <v>0</v>
      </c>
      <c r="R22" s="57">
        <v>0</v>
      </c>
      <c r="S22" s="57">
        <v>0</v>
      </c>
      <c r="T22" s="57">
        <v>0</v>
      </c>
      <c r="U22" s="57">
        <v>0</v>
      </c>
      <c r="V22" s="57">
        <v>0</v>
      </c>
      <c r="W22" s="57">
        <v>0</v>
      </c>
      <c r="X22" s="57">
        <v>0</v>
      </c>
      <c r="Y22" s="57">
        <v>0</v>
      </c>
      <c r="Z22" s="57">
        <v>0</v>
      </c>
      <c r="AA22" s="57">
        <v>0</v>
      </c>
      <c r="AB22" s="57">
        <v>97527.22</v>
      </c>
      <c r="AC22" s="57">
        <v>0</v>
      </c>
      <c r="AD22" s="57">
        <v>0</v>
      </c>
    </row>
    <row r="23" spans="1:30" s="13" customFormat="1" ht="15.9" hidden="1" customHeight="1" outlineLevel="2" x14ac:dyDescent="0.2">
      <c r="A23" s="13" t="s">
        <v>167</v>
      </c>
      <c r="B23" s="59" t="s">
        <v>185</v>
      </c>
      <c r="C23" s="60" t="s">
        <v>265</v>
      </c>
      <c r="D23" s="57">
        <f t="shared" si="2"/>
        <v>15611.17</v>
      </c>
      <c r="E23" s="57">
        <v>0</v>
      </c>
      <c r="F23" s="57">
        <v>0</v>
      </c>
      <c r="G23" s="57">
        <v>15611.17</v>
      </c>
      <c r="H23" s="57">
        <v>0</v>
      </c>
      <c r="I23" s="57">
        <v>0</v>
      </c>
      <c r="J23" s="57">
        <v>0</v>
      </c>
      <c r="K23" s="57">
        <v>0</v>
      </c>
      <c r="L23" s="57">
        <v>0</v>
      </c>
      <c r="M23" s="57">
        <v>0</v>
      </c>
      <c r="N23" s="57">
        <v>0</v>
      </c>
      <c r="O23" s="57">
        <v>0</v>
      </c>
      <c r="P23" s="57">
        <v>0</v>
      </c>
      <c r="Q23" s="57">
        <v>0</v>
      </c>
      <c r="R23" s="57">
        <v>0</v>
      </c>
      <c r="S23" s="57">
        <v>0</v>
      </c>
      <c r="T23" s="57">
        <v>0</v>
      </c>
      <c r="U23" s="57">
        <v>0</v>
      </c>
      <c r="V23" s="57">
        <v>0</v>
      </c>
      <c r="W23" s="57">
        <v>0</v>
      </c>
      <c r="X23" s="57">
        <v>0</v>
      </c>
      <c r="Y23" s="57">
        <v>0</v>
      </c>
      <c r="Z23" s="57">
        <v>0</v>
      </c>
      <c r="AA23" s="57">
        <v>0</v>
      </c>
      <c r="AB23" s="57">
        <v>0</v>
      </c>
      <c r="AC23" s="57">
        <v>0</v>
      </c>
      <c r="AD23" s="57">
        <v>0</v>
      </c>
    </row>
    <row r="24" spans="1:30" s="13" customFormat="1" ht="15.9" hidden="1" customHeight="1" outlineLevel="2" x14ac:dyDescent="0.2">
      <c r="A24" s="13" t="s">
        <v>167</v>
      </c>
      <c r="B24" s="59" t="s">
        <v>184</v>
      </c>
      <c r="C24" s="60" t="s">
        <v>266</v>
      </c>
      <c r="D24" s="57">
        <f t="shared" si="2"/>
        <v>9840.8799999999992</v>
      </c>
      <c r="E24" s="57">
        <v>0</v>
      </c>
      <c r="F24" s="57">
        <v>0</v>
      </c>
      <c r="G24" s="57">
        <v>9840.8799999999992</v>
      </c>
      <c r="H24" s="57">
        <v>0</v>
      </c>
      <c r="I24" s="57">
        <v>0</v>
      </c>
      <c r="J24" s="57">
        <v>0</v>
      </c>
      <c r="K24" s="57">
        <v>0</v>
      </c>
      <c r="L24" s="57">
        <v>0</v>
      </c>
      <c r="M24" s="57">
        <v>0</v>
      </c>
      <c r="N24" s="57">
        <v>0</v>
      </c>
      <c r="O24" s="57">
        <v>0</v>
      </c>
      <c r="P24" s="57">
        <v>0</v>
      </c>
      <c r="Q24" s="57">
        <v>0</v>
      </c>
      <c r="R24" s="57">
        <v>0</v>
      </c>
      <c r="S24" s="57">
        <v>0</v>
      </c>
      <c r="T24" s="57">
        <v>0</v>
      </c>
      <c r="U24" s="57">
        <v>0</v>
      </c>
      <c r="V24" s="57">
        <v>0</v>
      </c>
      <c r="W24" s="57">
        <v>0</v>
      </c>
      <c r="X24" s="57">
        <v>0</v>
      </c>
      <c r="Y24" s="57">
        <v>0</v>
      </c>
      <c r="Z24" s="57">
        <v>0</v>
      </c>
      <c r="AA24" s="57">
        <v>0</v>
      </c>
      <c r="AB24" s="57">
        <v>0</v>
      </c>
      <c r="AC24" s="57">
        <v>0</v>
      </c>
      <c r="AD24" s="57">
        <v>0</v>
      </c>
    </row>
    <row r="25" spans="1:30" s="13" customFormat="1" ht="15.9" hidden="1" customHeight="1" outlineLevel="2" x14ac:dyDescent="0.2">
      <c r="A25" s="13" t="s">
        <v>167</v>
      </c>
      <c r="B25" s="59" t="s">
        <v>183</v>
      </c>
      <c r="C25" s="60" t="s">
        <v>267</v>
      </c>
      <c r="D25" s="57">
        <f t="shared" si="2"/>
        <v>29443.93</v>
      </c>
      <c r="E25" s="57">
        <v>0</v>
      </c>
      <c r="F25" s="57">
        <v>0</v>
      </c>
      <c r="G25" s="57">
        <v>0</v>
      </c>
      <c r="H25" s="57">
        <v>29443.93</v>
      </c>
      <c r="I25" s="57">
        <v>0</v>
      </c>
      <c r="J25" s="57">
        <v>0</v>
      </c>
      <c r="K25" s="57">
        <v>0</v>
      </c>
      <c r="L25" s="57">
        <v>0</v>
      </c>
      <c r="M25" s="57">
        <v>0</v>
      </c>
      <c r="N25" s="57">
        <v>0</v>
      </c>
      <c r="O25" s="57">
        <v>0</v>
      </c>
      <c r="P25" s="57">
        <v>0</v>
      </c>
      <c r="Q25" s="57">
        <v>0</v>
      </c>
      <c r="R25" s="57">
        <v>0</v>
      </c>
      <c r="S25" s="57">
        <v>0</v>
      </c>
      <c r="T25" s="57">
        <v>0</v>
      </c>
      <c r="U25" s="57">
        <v>0</v>
      </c>
      <c r="V25" s="57">
        <v>0</v>
      </c>
      <c r="W25" s="57">
        <v>0</v>
      </c>
      <c r="X25" s="57">
        <v>0</v>
      </c>
      <c r="Y25" s="57">
        <v>0</v>
      </c>
      <c r="Z25" s="57">
        <v>0</v>
      </c>
      <c r="AA25" s="57">
        <v>0</v>
      </c>
      <c r="AB25" s="57">
        <v>0</v>
      </c>
      <c r="AC25" s="57">
        <v>0</v>
      </c>
      <c r="AD25" s="57">
        <v>0</v>
      </c>
    </row>
    <row r="26" spans="1:30" s="13" customFormat="1" ht="15.9" hidden="1" customHeight="1" outlineLevel="2" x14ac:dyDescent="0.2">
      <c r="A26" s="13" t="s">
        <v>167</v>
      </c>
      <c r="B26" s="59" t="s">
        <v>182</v>
      </c>
      <c r="C26" s="60" t="s">
        <v>268</v>
      </c>
      <c r="D26" s="57">
        <f t="shared" si="2"/>
        <v>30275.48</v>
      </c>
      <c r="E26" s="57">
        <v>0</v>
      </c>
      <c r="F26" s="57">
        <v>0</v>
      </c>
      <c r="G26" s="57">
        <v>0</v>
      </c>
      <c r="H26" s="57">
        <v>0</v>
      </c>
      <c r="I26" s="57">
        <v>30275.48</v>
      </c>
      <c r="J26" s="57">
        <v>0</v>
      </c>
      <c r="K26" s="57">
        <v>0</v>
      </c>
      <c r="L26" s="57">
        <v>0</v>
      </c>
      <c r="M26" s="57">
        <v>0</v>
      </c>
      <c r="N26" s="57">
        <v>0</v>
      </c>
      <c r="O26" s="57">
        <v>0</v>
      </c>
      <c r="P26" s="57">
        <v>0</v>
      </c>
      <c r="Q26" s="57">
        <v>0</v>
      </c>
      <c r="R26" s="57">
        <v>0</v>
      </c>
      <c r="S26" s="57">
        <v>0</v>
      </c>
      <c r="T26" s="57">
        <v>0</v>
      </c>
      <c r="U26" s="57">
        <v>0</v>
      </c>
      <c r="V26" s="57">
        <v>0</v>
      </c>
      <c r="W26" s="57">
        <v>0</v>
      </c>
      <c r="X26" s="57">
        <v>0</v>
      </c>
      <c r="Y26" s="57">
        <v>0</v>
      </c>
      <c r="Z26" s="57">
        <v>0</v>
      </c>
      <c r="AA26" s="57">
        <v>0</v>
      </c>
      <c r="AB26" s="57">
        <v>0</v>
      </c>
      <c r="AC26" s="57">
        <v>0</v>
      </c>
      <c r="AD26" s="57">
        <v>0</v>
      </c>
    </row>
    <row r="27" spans="1:30" s="13" customFormat="1" ht="15.9" hidden="1" customHeight="1" outlineLevel="2" x14ac:dyDescent="0.2">
      <c r="A27" s="13" t="s">
        <v>167</v>
      </c>
      <c r="B27" s="59" t="s">
        <v>181</v>
      </c>
      <c r="C27" s="60" t="s">
        <v>269</v>
      </c>
      <c r="D27" s="57">
        <f t="shared" si="2"/>
        <v>60388.759999999995</v>
      </c>
      <c r="E27" s="57">
        <v>0</v>
      </c>
      <c r="F27" s="57">
        <v>0</v>
      </c>
      <c r="G27" s="57">
        <v>0</v>
      </c>
      <c r="H27" s="57">
        <v>0</v>
      </c>
      <c r="I27" s="57">
        <v>0</v>
      </c>
      <c r="J27" s="57">
        <v>30952.53</v>
      </c>
      <c r="K27" s="57">
        <v>0</v>
      </c>
      <c r="L27" s="57">
        <v>0</v>
      </c>
      <c r="M27" s="57">
        <v>0</v>
      </c>
      <c r="N27" s="57">
        <v>0</v>
      </c>
      <c r="O27" s="57">
        <v>29436.23</v>
      </c>
      <c r="P27" s="57">
        <v>0</v>
      </c>
      <c r="Q27" s="57">
        <v>0</v>
      </c>
      <c r="R27" s="57">
        <v>0</v>
      </c>
      <c r="S27" s="57">
        <v>0</v>
      </c>
      <c r="T27" s="57">
        <v>0</v>
      </c>
      <c r="U27" s="57">
        <v>0</v>
      </c>
      <c r="V27" s="57">
        <v>0</v>
      </c>
      <c r="W27" s="57">
        <v>0</v>
      </c>
      <c r="X27" s="57">
        <v>0</v>
      </c>
      <c r="Y27" s="57">
        <v>0</v>
      </c>
      <c r="Z27" s="57">
        <v>0</v>
      </c>
      <c r="AA27" s="57">
        <v>0</v>
      </c>
      <c r="AB27" s="57">
        <v>0</v>
      </c>
      <c r="AC27" s="57">
        <v>0</v>
      </c>
      <c r="AD27" s="57">
        <v>0</v>
      </c>
    </row>
    <row r="28" spans="1:30" s="13" customFormat="1" ht="15.9" hidden="1" customHeight="1" outlineLevel="2" x14ac:dyDescent="0.2">
      <c r="A28" s="13" t="s">
        <v>167</v>
      </c>
      <c r="B28" s="59" t="s">
        <v>180</v>
      </c>
      <c r="C28" s="60" t="s">
        <v>270</v>
      </c>
      <c r="D28" s="57">
        <f t="shared" si="2"/>
        <v>121150.23</v>
      </c>
      <c r="E28" s="57">
        <v>0</v>
      </c>
      <c r="F28" s="57">
        <v>0</v>
      </c>
      <c r="G28" s="57">
        <v>0</v>
      </c>
      <c r="H28" s="57">
        <v>0</v>
      </c>
      <c r="I28" s="57">
        <v>0</v>
      </c>
      <c r="J28" s="57">
        <v>0</v>
      </c>
      <c r="K28" s="57">
        <v>119154.81</v>
      </c>
      <c r="L28" s="57">
        <v>0</v>
      </c>
      <c r="M28" s="57">
        <v>0</v>
      </c>
      <c r="N28" s="57">
        <v>0</v>
      </c>
      <c r="O28" s="57">
        <v>0</v>
      </c>
      <c r="P28" s="57">
        <v>0</v>
      </c>
      <c r="Q28" s="57">
        <v>0</v>
      </c>
      <c r="R28" s="57">
        <v>0</v>
      </c>
      <c r="S28" s="57">
        <v>0</v>
      </c>
      <c r="T28" s="57">
        <v>0</v>
      </c>
      <c r="U28" s="57">
        <v>0</v>
      </c>
      <c r="V28" s="57">
        <v>0</v>
      </c>
      <c r="W28" s="57">
        <v>0</v>
      </c>
      <c r="X28" s="57">
        <v>1995.42</v>
      </c>
      <c r="Y28" s="57">
        <v>0</v>
      </c>
      <c r="Z28" s="57">
        <v>0</v>
      </c>
      <c r="AA28" s="57">
        <v>0</v>
      </c>
      <c r="AB28" s="57">
        <v>0</v>
      </c>
      <c r="AC28" s="57">
        <v>0</v>
      </c>
      <c r="AD28" s="57">
        <v>0</v>
      </c>
    </row>
    <row r="29" spans="1:30" s="13" customFormat="1" ht="15.9" hidden="1" customHeight="1" outlineLevel="2" x14ac:dyDescent="0.2">
      <c r="A29" s="13" t="s">
        <v>167</v>
      </c>
      <c r="B29" s="59" t="s">
        <v>179</v>
      </c>
      <c r="C29" s="60" t="s">
        <v>271</v>
      </c>
      <c r="D29" s="57">
        <f t="shared" si="2"/>
        <v>53888.62</v>
      </c>
      <c r="E29" s="57">
        <v>0</v>
      </c>
      <c r="F29" s="57">
        <v>0</v>
      </c>
      <c r="G29" s="57">
        <v>0</v>
      </c>
      <c r="H29" s="57">
        <v>0</v>
      </c>
      <c r="I29" s="57">
        <v>0</v>
      </c>
      <c r="J29" s="57">
        <v>0</v>
      </c>
      <c r="K29" s="57">
        <v>0</v>
      </c>
      <c r="L29" s="57">
        <v>53888.62</v>
      </c>
      <c r="M29" s="57">
        <v>0</v>
      </c>
      <c r="N29" s="57">
        <v>0</v>
      </c>
      <c r="O29" s="57">
        <v>0</v>
      </c>
      <c r="P29" s="57">
        <v>0</v>
      </c>
      <c r="Q29" s="57">
        <v>0</v>
      </c>
      <c r="R29" s="57">
        <v>0</v>
      </c>
      <c r="S29" s="57">
        <v>0</v>
      </c>
      <c r="T29" s="57">
        <v>0</v>
      </c>
      <c r="U29" s="57">
        <v>0</v>
      </c>
      <c r="V29" s="57">
        <v>0</v>
      </c>
      <c r="W29" s="57">
        <v>0</v>
      </c>
      <c r="X29" s="57">
        <v>0</v>
      </c>
      <c r="Y29" s="57">
        <v>0</v>
      </c>
      <c r="Z29" s="57">
        <v>0</v>
      </c>
      <c r="AA29" s="57">
        <v>0</v>
      </c>
      <c r="AB29" s="57">
        <v>0</v>
      </c>
      <c r="AC29" s="57">
        <v>0</v>
      </c>
      <c r="AD29" s="57">
        <v>0</v>
      </c>
    </row>
    <row r="30" spans="1:30" s="13" customFormat="1" ht="15.9" hidden="1" customHeight="1" outlineLevel="2" x14ac:dyDescent="0.2">
      <c r="A30" s="13" t="s">
        <v>167</v>
      </c>
      <c r="B30" s="59" t="s">
        <v>178</v>
      </c>
      <c r="C30" s="60" t="s">
        <v>272</v>
      </c>
      <c r="D30" s="57">
        <f t="shared" si="2"/>
        <v>42637.51</v>
      </c>
      <c r="E30" s="57">
        <v>0</v>
      </c>
      <c r="F30" s="57">
        <v>0</v>
      </c>
      <c r="G30" s="57">
        <v>0</v>
      </c>
      <c r="H30" s="57">
        <v>0</v>
      </c>
      <c r="I30" s="57">
        <v>0</v>
      </c>
      <c r="J30" s="57">
        <v>0</v>
      </c>
      <c r="K30" s="57">
        <v>0</v>
      </c>
      <c r="L30" s="57">
        <v>0</v>
      </c>
      <c r="M30" s="57">
        <v>0</v>
      </c>
      <c r="N30" s="57">
        <v>42548.43</v>
      </c>
      <c r="O30" s="57">
        <v>89.08</v>
      </c>
      <c r="P30" s="57">
        <v>0</v>
      </c>
      <c r="Q30" s="57">
        <v>0</v>
      </c>
      <c r="R30" s="57">
        <v>0</v>
      </c>
      <c r="S30" s="57">
        <v>0</v>
      </c>
      <c r="T30" s="57">
        <v>0</v>
      </c>
      <c r="U30" s="57">
        <v>0</v>
      </c>
      <c r="V30" s="57">
        <v>0</v>
      </c>
      <c r="W30" s="57">
        <v>0</v>
      </c>
      <c r="X30" s="57">
        <v>0</v>
      </c>
      <c r="Y30" s="57">
        <v>0</v>
      </c>
      <c r="Z30" s="57">
        <v>0</v>
      </c>
      <c r="AA30" s="57">
        <v>0</v>
      </c>
      <c r="AB30" s="57">
        <v>0</v>
      </c>
      <c r="AC30" s="57">
        <v>0</v>
      </c>
      <c r="AD30" s="57">
        <v>0</v>
      </c>
    </row>
    <row r="31" spans="1:30" s="13" customFormat="1" ht="15.9" hidden="1" customHeight="1" outlineLevel="2" x14ac:dyDescent="0.2">
      <c r="A31" s="13" t="s">
        <v>167</v>
      </c>
      <c r="B31" s="59" t="s">
        <v>177</v>
      </c>
      <c r="C31" s="60" t="s">
        <v>273</v>
      </c>
      <c r="D31" s="57">
        <f t="shared" si="2"/>
        <v>65249.149999999994</v>
      </c>
      <c r="E31" s="57">
        <v>0</v>
      </c>
      <c r="F31" s="57">
        <v>0</v>
      </c>
      <c r="G31" s="57">
        <v>0</v>
      </c>
      <c r="H31" s="57">
        <v>0</v>
      </c>
      <c r="I31" s="57">
        <v>0</v>
      </c>
      <c r="J31" s="57">
        <v>0</v>
      </c>
      <c r="K31" s="57">
        <v>0</v>
      </c>
      <c r="L31" s="57">
        <v>0</v>
      </c>
      <c r="M31" s="57">
        <v>0</v>
      </c>
      <c r="N31" s="57">
        <v>0</v>
      </c>
      <c r="O31" s="57">
        <v>36615.1</v>
      </c>
      <c r="P31" s="57">
        <v>28634.05</v>
      </c>
      <c r="Q31" s="57">
        <v>0</v>
      </c>
      <c r="R31" s="57">
        <v>0</v>
      </c>
      <c r="S31" s="57">
        <v>0</v>
      </c>
      <c r="T31" s="57">
        <v>0</v>
      </c>
      <c r="U31" s="57">
        <v>0</v>
      </c>
      <c r="V31" s="57">
        <v>0</v>
      </c>
      <c r="W31" s="57">
        <v>0</v>
      </c>
      <c r="X31" s="57">
        <v>0</v>
      </c>
      <c r="Y31" s="57">
        <v>0</v>
      </c>
      <c r="Z31" s="57">
        <v>0</v>
      </c>
      <c r="AA31" s="57">
        <v>0</v>
      </c>
      <c r="AB31" s="57">
        <v>0</v>
      </c>
      <c r="AC31" s="57">
        <v>0</v>
      </c>
      <c r="AD31" s="57">
        <v>0</v>
      </c>
    </row>
    <row r="32" spans="1:30" s="13" customFormat="1" ht="15.9" hidden="1" customHeight="1" outlineLevel="2" x14ac:dyDescent="0.2">
      <c r="A32" s="13" t="s">
        <v>167</v>
      </c>
      <c r="B32" s="59" t="s">
        <v>176</v>
      </c>
      <c r="C32" s="60" t="s">
        <v>274</v>
      </c>
      <c r="D32" s="57">
        <f t="shared" si="2"/>
        <v>9854.9599999999991</v>
      </c>
      <c r="E32" s="57">
        <v>0</v>
      </c>
      <c r="F32" s="57">
        <v>0</v>
      </c>
      <c r="G32" s="57">
        <v>0</v>
      </c>
      <c r="H32" s="57">
        <v>0</v>
      </c>
      <c r="I32" s="57">
        <v>0</v>
      </c>
      <c r="J32" s="57">
        <v>0</v>
      </c>
      <c r="K32" s="57">
        <v>0</v>
      </c>
      <c r="L32" s="57">
        <v>0</v>
      </c>
      <c r="M32" s="57">
        <v>4761.03</v>
      </c>
      <c r="N32" s="57">
        <v>0</v>
      </c>
      <c r="O32" s="57">
        <v>0</v>
      </c>
      <c r="P32" s="57">
        <v>0</v>
      </c>
      <c r="Q32" s="57">
        <v>0</v>
      </c>
      <c r="R32" s="57">
        <v>0</v>
      </c>
      <c r="S32" s="57">
        <v>0</v>
      </c>
      <c r="T32" s="57">
        <v>0</v>
      </c>
      <c r="U32" s="57">
        <v>0</v>
      </c>
      <c r="V32" s="57">
        <v>0</v>
      </c>
      <c r="W32" s="57">
        <v>0</v>
      </c>
      <c r="X32" s="57">
        <v>0</v>
      </c>
      <c r="Y32" s="57">
        <v>0</v>
      </c>
      <c r="Z32" s="57">
        <v>0</v>
      </c>
      <c r="AA32" s="57">
        <v>0</v>
      </c>
      <c r="AB32" s="57">
        <v>5093.93</v>
      </c>
      <c r="AC32" s="57">
        <v>0</v>
      </c>
      <c r="AD32" s="57">
        <v>0</v>
      </c>
    </row>
    <row r="33" spans="1:30" s="13" customFormat="1" ht="15.9" hidden="1" customHeight="1" outlineLevel="2" x14ac:dyDescent="0.2">
      <c r="A33" s="13" t="s">
        <v>167</v>
      </c>
      <c r="B33" s="59" t="s">
        <v>175</v>
      </c>
      <c r="C33" s="60" t="s">
        <v>275</v>
      </c>
      <c r="D33" s="57">
        <f t="shared" si="2"/>
        <v>73744.52</v>
      </c>
      <c r="E33" s="57">
        <v>0</v>
      </c>
      <c r="F33" s="57">
        <v>0</v>
      </c>
      <c r="G33" s="57">
        <v>0</v>
      </c>
      <c r="H33" s="57">
        <v>0</v>
      </c>
      <c r="I33" s="57">
        <v>0</v>
      </c>
      <c r="J33" s="57">
        <v>0</v>
      </c>
      <c r="K33" s="57">
        <v>0</v>
      </c>
      <c r="L33" s="57">
        <v>0</v>
      </c>
      <c r="M33" s="57">
        <v>0</v>
      </c>
      <c r="N33" s="57">
        <v>0</v>
      </c>
      <c r="O33" s="57">
        <v>0</v>
      </c>
      <c r="P33" s="57">
        <v>0</v>
      </c>
      <c r="Q33" s="57">
        <v>73744.52</v>
      </c>
      <c r="R33" s="57">
        <v>0</v>
      </c>
      <c r="S33" s="57">
        <v>0</v>
      </c>
      <c r="T33" s="57">
        <v>0</v>
      </c>
      <c r="U33" s="57">
        <v>0</v>
      </c>
      <c r="V33" s="57">
        <v>0</v>
      </c>
      <c r="W33" s="57">
        <v>0</v>
      </c>
      <c r="X33" s="57">
        <v>0</v>
      </c>
      <c r="Y33" s="57">
        <v>0</v>
      </c>
      <c r="Z33" s="57">
        <v>0</v>
      </c>
      <c r="AA33" s="57">
        <v>0</v>
      </c>
      <c r="AB33" s="57">
        <v>0</v>
      </c>
      <c r="AC33" s="57">
        <v>0</v>
      </c>
      <c r="AD33" s="57">
        <v>0</v>
      </c>
    </row>
    <row r="34" spans="1:30" s="13" customFormat="1" ht="15.9" hidden="1" customHeight="1" outlineLevel="2" x14ac:dyDescent="0.2">
      <c r="A34" s="13" t="s">
        <v>167</v>
      </c>
      <c r="B34" s="59" t="s">
        <v>174</v>
      </c>
      <c r="C34" s="60" t="s">
        <v>276</v>
      </c>
      <c r="D34" s="57">
        <f t="shared" si="2"/>
        <v>90270.9</v>
      </c>
      <c r="E34" s="57">
        <v>0</v>
      </c>
      <c r="F34" s="57">
        <v>0</v>
      </c>
      <c r="G34" s="57">
        <v>0</v>
      </c>
      <c r="H34" s="57">
        <v>0</v>
      </c>
      <c r="I34" s="57">
        <v>0</v>
      </c>
      <c r="J34" s="57">
        <v>0</v>
      </c>
      <c r="K34" s="57">
        <v>0</v>
      </c>
      <c r="L34" s="57">
        <v>0</v>
      </c>
      <c r="M34" s="57">
        <v>0</v>
      </c>
      <c r="N34" s="57">
        <v>0</v>
      </c>
      <c r="O34" s="57">
        <v>0</v>
      </c>
      <c r="P34" s="57">
        <v>0</v>
      </c>
      <c r="Q34" s="57">
        <v>0</v>
      </c>
      <c r="R34" s="57">
        <v>0</v>
      </c>
      <c r="S34" s="57">
        <v>90270.9</v>
      </c>
      <c r="T34" s="57">
        <v>0</v>
      </c>
      <c r="U34" s="57">
        <v>0</v>
      </c>
      <c r="V34" s="57">
        <v>0</v>
      </c>
      <c r="W34" s="57">
        <v>0</v>
      </c>
      <c r="X34" s="57">
        <v>0</v>
      </c>
      <c r="Y34" s="57">
        <v>0</v>
      </c>
      <c r="Z34" s="57">
        <v>0</v>
      </c>
      <c r="AA34" s="57">
        <v>0</v>
      </c>
      <c r="AB34" s="57">
        <v>0</v>
      </c>
      <c r="AC34" s="57">
        <v>0</v>
      </c>
      <c r="AD34" s="57">
        <v>0</v>
      </c>
    </row>
    <row r="35" spans="1:30" s="13" customFormat="1" ht="15.9" hidden="1" customHeight="1" outlineLevel="2" x14ac:dyDescent="0.2">
      <c r="A35" s="13" t="s">
        <v>167</v>
      </c>
      <c r="B35" s="59" t="s">
        <v>173</v>
      </c>
      <c r="C35" s="60" t="s">
        <v>277</v>
      </c>
      <c r="D35" s="57">
        <f t="shared" si="2"/>
        <v>894454.67</v>
      </c>
      <c r="E35" s="57">
        <v>0</v>
      </c>
      <c r="F35" s="57">
        <v>0</v>
      </c>
      <c r="G35" s="57">
        <v>0</v>
      </c>
      <c r="H35" s="57">
        <v>0</v>
      </c>
      <c r="I35" s="57">
        <v>0</v>
      </c>
      <c r="J35" s="57">
        <v>0</v>
      </c>
      <c r="K35" s="57">
        <v>0</v>
      </c>
      <c r="L35" s="57">
        <v>0</v>
      </c>
      <c r="M35" s="57">
        <v>0</v>
      </c>
      <c r="N35" s="57">
        <v>0</v>
      </c>
      <c r="O35" s="57">
        <v>0</v>
      </c>
      <c r="P35" s="57">
        <v>0</v>
      </c>
      <c r="Q35" s="57">
        <v>0</v>
      </c>
      <c r="R35" s="57">
        <v>0</v>
      </c>
      <c r="S35" s="57">
        <v>0</v>
      </c>
      <c r="T35" s="57">
        <v>894454.67</v>
      </c>
      <c r="U35" s="57">
        <v>0</v>
      </c>
      <c r="V35" s="57">
        <v>0</v>
      </c>
      <c r="W35" s="57">
        <v>0</v>
      </c>
      <c r="X35" s="57">
        <v>0</v>
      </c>
      <c r="Y35" s="57">
        <v>0</v>
      </c>
      <c r="Z35" s="57">
        <v>0</v>
      </c>
      <c r="AA35" s="57">
        <v>0</v>
      </c>
      <c r="AB35" s="57">
        <v>0</v>
      </c>
      <c r="AC35" s="57">
        <v>0</v>
      </c>
      <c r="AD35" s="57">
        <v>0</v>
      </c>
    </row>
    <row r="36" spans="1:30" s="13" customFormat="1" ht="15.9" hidden="1" customHeight="1" outlineLevel="2" x14ac:dyDescent="0.2">
      <c r="A36" s="13" t="s">
        <v>167</v>
      </c>
      <c r="B36" s="59" t="s">
        <v>172</v>
      </c>
      <c r="C36" s="60" t="s">
        <v>278</v>
      </c>
      <c r="D36" s="57">
        <f t="shared" si="2"/>
        <v>0</v>
      </c>
      <c r="E36" s="57">
        <v>0</v>
      </c>
      <c r="F36" s="57">
        <v>0</v>
      </c>
      <c r="G36" s="57">
        <v>0</v>
      </c>
      <c r="H36" s="57">
        <v>0</v>
      </c>
      <c r="I36" s="57">
        <v>0</v>
      </c>
      <c r="J36" s="57">
        <v>0</v>
      </c>
      <c r="K36" s="57">
        <v>0</v>
      </c>
      <c r="L36" s="57">
        <v>0</v>
      </c>
      <c r="M36" s="57">
        <v>0</v>
      </c>
      <c r="N36" s="57">
        <v>0</v>
      </c>
      <c r="O36" s="57">
        <v>0</v>
      </c>
      <c r="P36" s="57">
        <v>0</v>
      </c>
      <c r="Q36" s="57">
        <v>0</v>
      </c>
      <c r="R36" s="57">
        <v>0</v>
      </c>
      <c r="S36" s="57">
        <v>0</v>
      </c>
      <c r="T36" s="57">
        <v>0</v>
      </c>
      <c r="U36" s="57">
        <v>0</v>
      </c>
      <c r="V36" s="57">
        <v>0</v>
      </c>
      <c r="W36" s="57">
        <v>0</v>
      </c>
      <c r="X36" s="57">
        <v>0</v>
      </c>
      <c r="Y36" s="57">
        <v>0</v>
      </c>
      <c r="Z36" s="57">
        <v>0</v>
      </c>
      <c r="AA36" s="57">
        <v>0</v>
      </c>
      <c r="AB36" s="57">
        <v>0</v>
      </c>
      <c r="AC36" s="57">
        <v>0</v>
      </c>
      <c r="AD36" s="57">
        <v>0</v>
      </c>
    </row>
    <row r="37" spans="1:30" s="13" customFormat="1" ht="15.9" hidden="1" customHeight="1" outlineLevel="2" x14ac:dyDescent="0.2">
      <c r="A37" s="13" t="s">
        <v>167</v>
      </c>
      <c r="B37" s="59" t="s">
        <v>171</v>
      </c>
      <c r="C37" s="60" t="s">
        <v>279</v>
      </c>
      <c r="D37" s="57">
        <f t="shared" si="2"/>
        <v>640617.93000000005</v>
      </c>
      <c r="E37" s="57">
        <v>0</v>
      </c>
      <c r="F37" s="57">
        <v>0</v>
      </c>
      <c r="G37" s="57">
        <v>0</v>
      </c>
      <c r="H37" s="57">
        <v>0</v>
      </c>
      <c r="I37" s="57">
        <v>0</v>
      </c>
      <c r="J37" s="57">
        <v>0</v>
      </c>
      <c r="K37" s="57">
        <v>0</v>
      </c>
      <c r="L37" s="57">
        <v>0</v>
      </c>
      <c r="M37" s="57">
        <v>0</v>
      </c>
      <c r="N37" s="57">
        <v>0</v>
      </c>
      <c r="O37" s="57">
        <v>587666.63</v>
      </c>
      <c r="P37" s="57">
        <v>0</v>
      </c>
      <c r="Q37" s="57">
        <v>0</v>
      </c>
      <c r="R37" s="57">
        <v>0</v>
      </c>
      <c r="S37" s="57">
        <v>0</v>
      </c>
      <c r="T37" s="57">
        <v>0</v>
      </c>
      <c r="U37" s="57">
        <v>52951.3</v>
      </c>
      <c r="V37" s="57">
        <v>0</v>
      </c>
      <c r="W37" s="57">
        <v>0</v>
      </c>
      <c r="X37" s="57">
        <v>0</v>
      </c>
      <c r="Y37" s="57">
        <v>0</v>
      </c>
      <c r="Z37" s="57">
        <v>0</v>
      </c>
      <c r="AA37" s="57">
        <v>0</v>
      </c>
      <c r="AB37" s="57">
        <v>0</v>
      </c>
      <c r="AC37" s="57">
        <v>0</v>
      </c>
      <c r="AD37" s="57">
        <v>0</v>
      </c>
    </row>
    <row r="38" spans="1:30" s="13" customFormat="1" ht="15.9" hidden="1" customHeight="1" outlineLevel="2" x14ac:dyDescent="0.2">
      <c r="A38" s="13" t="s">
        <v>167</v>
      </c>
      <c r="B38" s="59" t="s">
        <v>170</v>
      </c>
      <c r="C38" s="60" t="s">
        <v>280</v>
      </c>
      <c r="D38" s="57">
        <f t="shared" si="2"/>
        <v>232362.28</v>
      </c>
      <c r="E38" s="57">
        <v>0</v>
      </c>
      <c r="F38" s="57">
        <v>0</v>
      </c>
      <c r="G38" s="57">
        <v>0</v>
      </c>
      <c r="H38" s="57">
        <v>0</v>
      </c>
      <c r="I38" s="57">
        <v>0</v>
      </c>
      <c r="J38" s="57">
        <v>0</v>
      </c>
      <c r="K38" s="57">
        <v>0</v>
      </c>
      <c r="L38" s="57">
        <v>0</v>
      </c>
      <c r="M38" s="57">
        <v>0</v>
      </c>
      <c r="N38" s="57">
        <v>0</v>
      </c>
      <c r="O38" s="57">
        <v>0</v>
      </c>
      <c r="P38" s="57">
        <v>0</v>
      </c>
      <c r="Q38" s="57">
        <v>0</v>
      </c>
      <c r="R38" s="57">
        <v>0</v>
      </c>
      <c r="S38" s="57">
        <v>0</v>
      </c>
      <c r="T38" s="57">
        <v>0</v>
      </c>
      <c r="U38" s="57">
        <v>0</v>
      </c>
      <c r="V38" s="57">
        <v>232362.28</v>
      </c>
      <c r="W38" s="57">
        <v>0</v>
      </c>
      <c r="X38" s="57">
        <v>0</v>
      </c>
      <c r="Y38" s="57">
        <v>0</v>
      </c>
      <c r="Z38" s="57">
        <v>0</v>
      </c>
      <c r="AA38" s="57">
        <v>0</v>
      </c>
      <c r="AB38" s="57">
        <v>0</v>
      </c>
      <c r="AC38" s="57">
        <v>0</v>
      </c>
      <c r="AD38" s="57">
        <v>0</v>
      </c>
    </row>
    <row r="39" spans="1:30" s="13" customFormat="1" ht="15.9" hidden="1" customHeight="1" outlineLevel="2" x14ac:dyDescent="0.2">
      <c r="A39" s="13" t="s">
        <v>167</v>
      </c>
      <c r="B39" s="59" t="s">
        <v>169</v>
      </c>
      <c r="C39" s="60" t="s">
        <v>281</v>
      </c>
      <c r="D39" s="57">
        <f t="shared" si="2"/>
        <v>1214764.48</v>
      </c>
      <c r="E39" s="57">
        <v>0</v>
      </c>
      <c r="F39" s="57">
        <v>0</v>
      </c>
      <c r="G39" s="57">
        <v>0</v>
      </c>
      <c r="H39" s="57">
        <v>0</v>
      </c>
      <c r="I39" s="57">
        <v>0</v>
      </c>
      <c r="J39" s="57">
        <v>0</v>
      </c>
      <c r="K39" s="57">
        <v>0</v>
      </c>
      <c r="L39" s="57">
        <v>0</v>
      </c>
      <c r="M39" s="57">
        <v>0</v>
      </c>
      <c r="N39" s="57">
        <v>0</v>
      </c>
      <c r="O39" s="57">
        <v>969084.6</v>
      </c>
      <c r="P39" s="57">
        <v>0</v>
      </c>
      <c r="Q39" s="57">
        <v>0</v>
      </c>
      <c r="R39" s="57">
        <v>0</v>
      </c>
      <c r="S39" s="57">
        <v>0</v>
      </c>
      <c r="T39" s="57">
        <v>0</v>
      </c>
      <c r="U39" s="57">
        <v>0</v>
      </c>
      <c r="V39" s="57">
        <v>0</v>
      </c>
      <c r="W39" s="57">
        <v>245679.88</v>
      </c>
      <c r="X39" s="57">
        <v>0</v>
      </c>
      <c r="Y39" s="57">
        <v>0</v>
      </c>
      <c r="Z39" s="57">
        <v>0</v>
      </c>
      <c r="AA39" s="57">
        <v>0</v>
      </c>
      <c r="AB39" s="57">
        <v>0</v>
      </c>
      <c r="AC39" s="57">
        <v>0</v>
      </c>
      <c r="AD39" s="57">
        <v>0</v>
      </c>
    </row>
    <row r="40" spans="1:30" s="13" customFormat="1" ht="15.9" hidden="1" customHeight="1" outlineLevel="2" x14ac:dyDescent="0.2">
      <c r="A40" s="13" t="s">
        <v>167</v>
      </c>
      <c r="B40" s="59" t="s">
        <v>168</v>
      </c>
      <c r="C40" s="60" t="s">
        <v>282</v>
      </c>
      <c r="D40" s="57">
        <f t="shared" si="2"/>
        <v>85454.29</v>
      </c>
      <c r="E40" s="57">
        <v>0</v>
      </c>
      <c r="F40" s="57">
        <v>0</v>
      </c>
      <c r="G40" s="57">
        <v>0</v>
      </c>
      <c r="H40" s="57">
        <v>0</v>
      </c>
      <c r="I40" s="57">
        <v>0</v>
      </c>
      <c r="J40" s="57">
        <v>0</v>
      </c>
      <c r="K40" s="57">
        <v>0</v>
      </c>
      <c r="L40" s="57">
        <v>0</v>
      </c>
      <c r="M40" s="57">
        <v>0</v>
      </c>
      <c r="N40" s="57">
        <v>0</v>
      </c>
      <c r="O40" s="57">
        <v>0</v>
      </c>
      <c r="P40" s="57">
        <v>0</v>
      </c>
      <c r="Q40" s="57">
        <v>0</v>
      </c>
      <c r="R40" s="57">
        <v>0</v>
      </c>
      <c r="S40" s="57">
        <v>0</v>
      </c>
      <c r="T40" s="57">
        <v>0</v>
      </c>
      <c r="U40" s="57">
        <v>0</v>
      </c>
      <c r="V40" s="57">
        <v>0</v>
      </c>
      <c r="W40" s="57">
        <v>0</v>
      </c>
      <c r="X40" s="57">
        <v>0</v>
      </c>
      <c r="Y40" s="57">
        <v>0</v>
      </c>
      <c r="Z40" s="57">
        <v>85454.29</v>
      </c>
      <c r="AA40" s="57">
        <v>0</v>
      </c>
      <c r="AB40" s="57">
        <v>0</v>
      </c>
      <c r="AC40" s="57">
        <v>0</v>
      </c>
      <c r="AD40" s="57">
        <v>0</v>
      </c>
    </row>
    <row r="41" spans="1:30" s="13" customFormat="1" ht="15.9" hidden="1" customHeight="1" outlineLevel="2" x14ac:dyDescent="0.2">
      <c r="A41" s="13" t="s">
        <v>167</v>
      </c>
      <c r="B41" s="59" t="s">
        <v>166</v>
      </c>
      <c r="C41" s="60" t="s">
        <v>283</v>
      </c>
      <c r="D41" s="57">
        <f t="shared" si="2"/>
        <v>1202385.31</v>
      </c>
      <c r="E41" s="57">
        <v>0</v>
      </c>
      <c r="F41" s="57">
        <v>0</v>
      </c>
      <c r="G41" s="57">
        <v>0</v>
      </c>
      <c r="H41" s="57">
        <v>0</v>
      </c>
      <c r="I41" s="57">
        <v>0</v>
      </c>
      <c r="J41" s="57">
        <v>0</v>
      </c>
      <c r="K41" s="57">
        <v>0</v>
      </c>
      <c r="L41" s="57">
        <v>0</v>
      </c>
      <c r="M41" s="57">
        <v>0</v>
      </c>
      <c r="N41" s="57">
        <v>0</v>
      </c>
      <c r="O41" s="57">
        <v>0</v>
      </c>
      <c r="P41" s="57">
        <v>0</v>
      </c>
      <c r="Q41" s="57">
        <v>0</v>
      </c>
      <c r="R41" s="57">
        <v>0</v>
      </c>
      <c r="S41" s="57">
        <v>0</v>
      </c>
      <c r="T41" s="57">
        <v>0</v>
      </c>
      <c r="U41" s="57">
        <v>0</v>
      </c>
      <c r="V41" s="57">
        <v>0</v>
      </c>
      <c r="W41" s="57">
        <v>0</v>
      </c>
      <c r="X41" s="57">
        <v>0</v>
      </c>
      <c r="Y41" s="57">
        <v>0</v>
      </c>
      <c r="Z41" s="57">
        <v>0</v>
      </c>
      <c r="AA41" s="57">
        <v>71476.97</v>
      </c>
      <c r="AB41" s="57">
        <v>1130908.3400000001</v>
      </c>
      <c r="AC41" s="57">
        <v>0</v>
      </c>
      <c r="AD41" s="57">
        <v>0</v>
      </c>
    </row>
    <row r="42" spans="1:30" s="13" customFormat="1" ht="15.9" customHeight="1" outlineLevel="1" collapsed="1" x14ac:dyDescent="0.25">
      <c r="A42" s="56" t="s">
        <v>165</v>
      </c>
      <c r="B42" s="7">
        <v>15</v>
      </c>
      <c r="C42" s="30" t="s">
        <v>164</v>
      </c>
      <c r="D42" s="57">
        <f t="shared" ref="D42:AD42" si="3">SUBTOTAL(9,D21:D41)</f>
        <v>5005054.95</v>
      </c>
      <c r="E42" s="57">
        <f t="shared" si="3"/>
        <v>584.34</v>
      </c>
      <c r="F42" s="57">
        <f t="shared" si="3"/>
        <v>33936.129999999997</v>
      </c>
      <c r="G42" s="57">
        <f t="shared" si="3"/>
        <v>25452.05</v>
      </c>
      <c r="H42" s="57">
        <f t="shared" si="3"/>
        <v>29443.93</v>
      </c>
      <c r="I42" s="57">
        <f t="shared" si="3"/>
        <v>30275.48</v>
      </c>
      <c r="J42" s="57">
        <f t="shared" si="3"/>
        <v>30952.53</v>
      </c>
      <c r="K42" s="57">
        <f t="shared" si="3"/>
        <v>119154.81</v>
      </c>
      <c r="L42" s="57">
        <f t="shared" si="3"/>
        <v>53888.62</v>
      </c>
      <c r="M42" s="57">
        <f t="shared" si="3"/>
        <v>4761.03</v>
      </c>
      <c r="N42" s="57">
        <f t="shared" si="3"/>
        <v>42548.43</v>
      </c>
      <c r="O42" s="57">
        <f t="shared" si="3"/>
        <v>1622891.6400000001</v>
      </c>
      <c r="P42" s="57">
        <f t="shared" si="3"/>
        <v>28634.05</v>
      </c>
      <c r="Q42" s="57">
        <f t="shared" si="3"/>
        <v>73744.52</v>
      </c>
      <c r="R42" s="57">
        <f t="shared" si="3"/>
        <v>0</v>
      </c>
      <c r="S42" s="57">
        <f t="shared" si="3"/>
        <v>90270.9</v>
      </c>
      <c r="T42" s="57">
        <f t="shared" si="3"/>
        <v>894454.67</v>
      </c>
      <c r="U42" s="57">
        <f t="shared" si="3"/>
        <v>52951.3</v>
      </c>
      <c r="V42" s="57">
        <f t="shared" si="3"/>
        <v>232362.28</v>
      </c>
      <c r="W42" s="57">
        <f t="shared" si="3"/>
        <v>245679.88</v>
      </c>
      <c r="X42" s="57">
        <f t="shared" si="3"/>
        <v>1995.42</v>
      </c>
      <c r="Y42" s="57">
        <f t="shared" si="3"/>
        <v>0</v>
      </c>
      <c r="Z42" s="57">
        <f t="shared" si="3"/>
        <v>85454.29</v>
      </c>
      <c r="AA42" s="57">
        <f t="shared" si="3"/>
        <v>71476.97</v>
      </c>
      <c r="AB42" s="57">
        <f t="shared" si="3"/>
        <v>1234141.6800000002</v>
      </c>
      <c r="AC42" s="57">
        <f t="shared" si="3"/>
        <v>0</v>
      </c>
      <c r="AD42" s="57">
        <f t="shared" si="3"/>
        <v>0</v>
      </c>
    </row>
    <row r="43" spans="1:30" ht="15.9" hidden="1" customHeight="1" outlineLevel="2" x14ac:dyDescent="0.25">
      <c r="A43" s="13" t="s">
        <v>163</v>
      </c>
      <c r="B43" s="59" t="s">
        <v>162</v>
      </c>
      <c r="C43" s="60" t="s">
        <v>284</v>
      </c>
      <c r="D43" s="57">
        <f>SUM(E43:AD43)</f>
        <v>15953430.120000003</v>
      </c>
      <c r="E43" s="57">
        <v>1042642.23</v>
      </c>
      <c r="F43" s="57">
        <v>53139.68</v>
      </c>
      <c r="G43" s="57">
        <v>25131.68</v>
      </c>
      <c r="H43" s="57">
        <v>75845.11</v>
      </c>
      <c r="I43" s="57">
        <v>569049.12</v>
      </c>
      <c r="J43" s="57">
        <v>212562.73</v>
      </c>
      <c r="K43" s="57">
        <v>2846697.7</v>
      </c>
      <c r="L43" s="57">
        <v>421725.07</v>
      </c>
      <c r="M43" s="57">
        <v>1562528.9</v>
      </c>
      <c r="N43" s="57">
        <v>183387.65</v>
      </c>
      <c r="O43" s="57">
        <v>2964836.41</v>
      </c>
      <c r="P43" s="57">
        <v>356778.8</v>
      </c>
      <c r="Q43" s="57">
        <v>327506.87</v>
      </c>
      <c r="R43" s="57">
        <v>15985.73</v>
      </c>
      <c r="S43" s="57">
        <v>518874.74</v>
      </c>
      <c r="T43" s="57">
        <v>2457822.8199999998</v>
      </c>
      <c r="U43" s="57">
        <v>36849.449999999997</v>
      </c>
      <c r="V43" s="57">
        <v>493171.3</v>
      </c>
      <c r="W43" s="57">
        <v>487382.2</v>
      </c>
      <c r="X43" s="57">
        <v>254128.25</v>
      </c>
      <c r="Y43" s="57">
        <v>18224.61</v>
      </c>
      <c r="Z43" s="57">
        <v>308923.27</v>
      </c>
      <c r="AA43" s="57">
        <v>505444.88</v>
      </c>
      <c r="AB43" s="57">
        <v>94261.88</v>
      </c>
      <c r="AC43" s="57">
        <v>32169.98</v>
      </c>
      <c r="AD43" s="57">
        <v>88359.06</v>
      </c>
    </row>
    <row r="44" spans="1:30" ht="15.9" customHeight="1" outlineLevel="1" collapsed="1" x14ac:dyDescent="0.25">
      <c r="A44" s="56" t="s">
        <v>161</v>
      </c>
      <c r="B44" s="7">
        <v>16</v>
      </c>
      <c r="C44" s="30" t="s">
        <v>160</v>
      </c>
      <c r="D44" s="57">
        <f t="shared" ref="D44:AD44" si="4">SUBTOTAL(9,D43:D43)</f>
        <v>15953430.120000003</v>
      </c>
      <c r="E44" s="57">
        <f t="shared" si="4"/>
        <v>1042642.23</v>
      </c>
      <c r="F44" s="57">
        <f t="shared" si="4"/>
        <v>53139.68</v>
      </c>
      <c r="G44" s="57">
        <f t="shared" si="4"/>
        <v>25131.68</v>
      </c>
      <c r="H44" s="57">
        <f t="shared" si="4"/>
        <v>75845.11</v>
      </c>
      <c r="I44" s="57">
        <f t="shared" si="4"/>
        <v>569049.12</v>
      </c>
      <c r="J44" s="57">
        <f t="shared" si="4"/>
        <v>212562.73</v>
      </c>
      <c r="K44" s="57">
        <f t="shared" si="4"/>
        <v>2846697.7</v>
      </c>
      <c r="L44" s="57">
        <f t="shared" si="4"/>
        <v>421725.07</v>
      </c>
      <c r="M44" s="57">
        <f t="shared" si="4"/>
        <v>1562528.9</v>
      </c>
      <c r="N44" s="57">
        <f t="shared" si="4"/>
        <v>183387.65</v>
      </c>
      <c r="O44" s="57">
        <f t="shared" si="4"/>
        <v>2964836.41</v>
      </c>
      <c r="P44" s="57">
        <f t="shared" si="4"/>
        <v>356778.8</v>
      </c>
      <c r="Q44" s="57">
        <f t="shared" si="4"/>
        <v>327506.87</v>
      </c>
      <c r="R44" s="57">
        <f t="shared" si="4"/>
        <v>15985.73</v>
      </c>
      <c r="S44" s="57">
        <f t="shared" si="4"/>
        <v>518874.74</v>
      </c>
      <c r="T44" s="57">
        <f t="shared" si="4"/>
        <v>2457822.8199999998</v>
      </c>
      <c r="U44" s="57">
        <f t="shared" si="4"/>
        <v>36849.449999999997</v>
      </c>
      <c r="V44" s="57">
        <f t="shared" si="4"/>
        <v>493171.3</v>
      </c>
      <c r="W44" s="57">
        <f t="shared" si="4"/>
        <v>487382.2</v>
      </c>
      <c r="X44" s="57">
        <f t="shared" si="4"/>
        <v>254128.25</v>
      </c>
      <c r="Y44" s="57">
        <f t="shared" si="4"/>
        <v>18224.61</v>
      </c>
      <c r="Z44" s="57">
        <f t="shared" si="4"/>
        <v>308923.27</v>
      </c>
      <c r="AA44" s="57">
        <f t="shared" si="4"/>
        <v>505444.88</v>
      </c>
      <c r="AB44" s="57">
        <f t="shared" si="4"/>
        <v>94261.88</v>
      </c>
      <c r="AC44" s="57">
        <f t="shared" si="4"/>
        <v>32169.98</v>
      </c>
      <c r="AD44" s="57">
        <f t="shared" si="4"/>
        <v>88359.06</v>
      </c>
    </row>
    <row r="45" spans="1:30" ht="15.9" hidden="1" customHeight="1" outlineLevel="2" x14ac:dyDescent="0.25">
      <c r="A45" s="13" t="s">
        <v>99</v>
      </c>
      <c r="B45" s="59" t="s">
        <v>159</v>
      </c>
      <c r="C45" s="58" t="s">
        <v>285</v>
      </c>
      <c r="D45" s="57">
        <f t="shared" ref="D45:D76" si="5">SUM(E45:AD45)</f>
        <v>2311580.52</v>
      </c>
      <c r="E45" s="57">
        <v>0</v>
      </c>
      <c r="F45" s="57">
        <v>0</v>
      </c>
      <c r="G45" s="57">
        <v>0</v>
      </c>
      <c r="H45" s="57">
        <v>0</v>
      </c>
      <c r="I45" s="57">
        <v>181419.41</v>
      </c>
      <c r="J45" s="57">
        <v>0</v>
      </c>
      <c r="K45" s="57">
        <v>656983.34</v>
      </c>
      <c r="L45" s="57">
        <v>0</v>
      </c>
      <c r="M45" s="57">
        <v>0</v>
      </c>
      <c r="N45" s="57">
        <v>0</v>
      </c>
      <c r="O45" s="57">
        <v>0</v>
      </c>
      <c r="P45" s="57">
        <v>0</v>
      </c>
      <c r="Q45" s="57">
        <v>50679.31</v>
      </c>
      <c r="R45" s="57">
        <v>0</v>
      </c>
      <c r="S45" s="57">
        <v>123477.5</v>
      </c>
      <c r="T45" s="57">
        <v>1190077.1499999999</v>
      </c>
      <c r="U45" s="57">
        <v>0</v>
      </c>
      <c r="V45" s="57">
        <v>0</v>
      </c>
      <c r="W45" s="57">
        <v>0</v>
      </c>
      <c r="X45" s="57">
        <v>49719.42</v>
      </c>
      <c r="Y45" s="57">
        <v>0</v>
      </c>
      <c r="Z45" s="57">
        <v>59224.39</v>
      </c>
      <c r="AA45" s="57">
        <v>0</v>
      </c>
      <c r="AB45" s="57">
        <v>0</v>
      </c>
      <c r="AC45" s="57">
        <v>0</v>
      </c>
      <c r="AD45" s="57">
        <v>0</v>
      </c>
    </row>
    <row r="46" spans="1:30" ht="15.9" hidden="1" customHeight="1" outlineLevel="2" x14ac:dyDescent="0.25">
      <c r="A46" s="13" t="s">
        <v>99</v>
      </c>
      <c r="B46" s="59" t="s">
        <v>158</v>
      </c>
      <c r="C46" s="58" t="s">
        <v>286</v>
      </c>
      <c r="D46" s="57">
        <f t="shared" si="5"/>
        <v>1248995.5799999998</v>
      </c>
      <c r="E46" s="57">
        <v>0</v>
      </c>
      <c r="F46" s="57">
        <v>0</v>
      </c>
      <c r="G46" s="57">
        <v>0</v>
      </c>
      <c r="H46" s="57">
        <v>0</v>
      </c>
      <c r="I46" s="57">
        <v>0</v>
      </c>
      <c r="J46" s="57">
        <v>40794.9</v>
      </c>
      <c r="K46" s="57">
        <v>572309.19999999995</v>
      </c>
      <c r="L46" s="57">
        <v>74866.240000000005</v>
      </c>
      <c r="M46" s="57">
        <v>0</v>
      </c>
      <c r="N46" s="57">
        <v>14059.22</v>
      </c>
      <c r="O46" s="57">
        <v>297349.09000000003</v>
      </c>
      <c r="P46" s="57">
        <v>10140.459999999999</v>
      </c>
      <c r="Q46" s="57">
        <v>0</v>
      </c>
      <c r="R46" s="57">
        <v>0</v>
      </c>
      <c r="S46" s="57">
        <v>0</v>
      </c>
      <c r="T46" s="57">
        <v>0</v>
      </c>
      <c r="U46" s="57">
        <v>0</v>
      </c>
      <c r="V46" s="57">
        <v>153706.79</v>
      </c>
      <c r="W46" s="57">
        <v>84526.15</v>
      </c>
      <c r="X46" s="57">
        <v>1243.53</v>
      </c>
      <c r="Y46" s="57">
        <v>0</v>
      </c>
      <c r="Z46" s="57">
        <v>0</v>
      </c>
      <c r="AA46" s="57">
        <v>0</v>
      </c>
      <c r="AB46" s="57">
        <v>0</v>
      </c>
      <c r="AC46" s="57">
        <v>0</v>
      </c>
      <c r="AD46" s="57">
        <v>0</v>
      </c>
    </row>
    <row r="47" spans="1:30" ht="15.9" hidden="1" customHeight="1" outlineLevel="2" x14ac:dyDescent="0.25">
      <c r="A47" s="13" t="s">
        <v>99</v>
      </c>
      <c r="B47" s="59" t="s">
        <v>157</v>
      </c>
      <c r="C47" s="58" t="s">
        <v>287</v>
      </c>
      <c r="D47" s="57">
        <f t="shared" si="5"/>
        <v>390891.29</v>
      </c>
      <c r="E47" s="57">
        <v>0</v>
      </c>
      <c r="F47" s="57">
        <v>0</v>
      </c>
      <c r="G47" s="57">
        <v>0</v>
      </c>
      <c r="H47" s="57">
        <v>0</v>
      </c>
      <c r="I47" s="57">
        <v>0</v>
      </c>
      <c r="J47" s="57">
        <v>0</v>
      </c>
      <c r="K47" s="57">
        <v>0</v>
      </c>
      <c r="L47" s="57">
        <v>0</v>
      </c>
      <c r="M47" s="57">
        <v>0</v>
      </c>
      <c r="N47" s="57">
        <v>18238.099999999999</v>
      </c>
      <c r="O47" s="57">
        <v>286294.15999999997</v>
      </c>
      <c r="P47" s="57">
        <v>52455.360000000001</v>
      </c>
      <c r="Q47" s="57">
        <v>0</v>
      </c>
      <c r="R47" s="57">
        <v>0</v>
      </c>
      <c r="S47" s="57">
        <v>0</v>
      </c>
      <c r="T47" s="57">
        <v>0</v>
      </c>
      <c r="U47" s="57">
        <v>6450.03</v>
      </c>
      <c r="V47" s="57">
        <v>0</v>
      </c>
      <c r="W47" s="57">
        <v>9204.0499999999993</v>
      </c>
      <c r="X47" s="57">
        <v>0</v>
      </c>
      <c r="Y47" s="57">
        <v>0</v>
      </c>
      <c r="Z47" s="57">
        <v>0</v>
      </c>
      <c r="AA47" s="57">
        <v>0</v>
      </c>
      <c r="AB47" s="57">
        <v>0</v>
      </c>
      <c r="AC47" s="57">
        <v>18249.59</v>
      </c>
      <c r="AD47" s="57">
        <v>0</v>
      </c>
    </row>
    <row r="48" spans="1:30" ht="15.9" hidden="1" customHeight="1" outlineLevel="2" x14ac:dyDescent="0.25">
      <c r="A48" s="13" t="s">
        <v>99</v>
      </c>
      <c r="B48" s="59" t="s">
        <v>156</v>
      </c>
      <c r="C48" s="58" t="s">
        <v>288</v>
      </c>
      <c r="D48" s="57">
        <f t="shared" si="5"/>
        <v>340603.82</v>
      </c>
      <c r="E48" s="57">
        <v>54112.93</v>
      </c>
      <c r="F48" s="57">
        <v>8394.89</v>
      </c>
      <c r="G48" s="57">
        <v>3987.84</v>
      </c>
      <c r="H48" s="57">
        <v>0</v>
      </c>
      <c r="I48" s="57">
        <v>0</v>
      </c>
      <c r="J48" s="57">
        <v>0</v>
      </c>
      <c r="K48" s="57">
        <v>0</v>
      </c>
      <c r="L48" s="57">
        <v>0</v>
      </c>
      <c r="M48" s="57">
        <v>246846.42</v>
      </c>
      <c r="N48" s="57">
        <v>0</v>
      </c>
      <c r="O48" s="57">
        <v>0</v>
      </c>
      <c r="P48" s="57">
        <v>0</v>
      </c>
      <c r="Q48" s="57">
        <v>0</v>
      </c>
      <c r="R48" s="57">
        <v>0</v>
      </c>
      <c r="S48" s="57">
        <v>0</v>
      </c>
      <c r="T48" s="57">
        <v>0</v>
      </c>
      <c r="U48" s="57">
        <v>0</v>
      </c>
      <c r="V48" s="57">
        <v>0</v>
      </c>
      <c r="W48" s="57">
        <v>0</v>
      </c>
      <c r="X48" s="57">
        <v>0</v>
      </c>
      <c r="Y48" s="57">
        <v>0</v>
      </c>
      <c r="Z48" s="57">
        <v>0</v>
      </c>
      <c r="AA48" s="57">
        <v>24480.35</v>
      </c>
      <c r="AB48" s="57">
        <v>2781.39</v>
      </c>
      <c r="AC48" s="57">
        <v>0</v>
      </c>
      <c r="AD48" s="57">
        <v>0</v>
      </c>
    </row>
    <row r="49" spans="1:30" ht="15.9" hidden="1" customHeight="1" outlineLevel="2" x14ac:dyDescent="0.25">
      <c r="A49" s="13" t="s">
        <v>99</v>
      </c>
      <c r="B49" s="59" t="s">
        <v>155</v>
      </c>
      <c r="C49" s="58" t="s">
        <v>289</v>
      </c>
      <c r="D49" s="57">
        <f t="shared" si="5"/>
        <v>330.75</v>
      </c>
      <c r="E49" s="57">
        <v>0</v>
      </c>
      <c r="F49" s="57">
        <v>0</v>
      </c>
      <c r="G49" s="57">
        <v>0</v>
      </c>
      <c r="H49" s="57">
        <v>0</v>
      </c>
      <c r="I49" s="57">
        <v>0</v>
      </c>
      <c r="J49" s="57">
        <v>0</v>
      </c>
      <c r="K49" s="57">
        <v>0</v>
      </c>
      <c r="L49" s="57">
        <v>0</v>
      </c>
      <c r="M49" s="57">
        <v>0</v>
      </c>
      <c r="N49" s="57">
        <v>0</v>
      </c>
      <c r="O49" s="57">
        <v>0</v>
      </c>
      <c r="P49" s="57">
        <v>0</v>
      </c>
      <c r="Q49" s="57">
        <v>0</v>
      </c>
      <c r="R49" s="57">
        <v>0</v>
      </c>
      <c r="S49" s="57">
        <v>0</v>
      </c>
      <c r="T49" s="57">
        <v>0</v>
      </c>
      <c r="U49" s="57">
        <v>0</v>
      </c>
      <c r="V49" s="57">
        <v>0</v>
      </c>
      <c r="W49" s="57">
        <v>0</v>
      </c>
      <c r="X49" s="57">
        <v>330.75</v>
      </c>
      <c r="Y49" s="57">
        <v>0</v>
      </c>
      <c r="Z49" s="57">
        <v>0</v>
      </c>
      <c r="AA49" s="57">
        <v>0</v>
      </c>
      <c r="AB49" s="57">
        <v>0</v>
      </c>
      <c r="AC49" s="57">
        <v>0</v>
      </c>
      <c r="AD49" s="57">
        <v>0</v>
      </c>
    </row>
    <row r="50" spans="1:30" ht="15.9" hidden="1" customHeight="1" outlineLevel="2" x14ac:dyDescent="0.25">
      <c r="A50" s="13" t="s">
        <v>99</v>
      </c>
      <c r="B50" s="59" t="s">
        <v>154</v>
      </c>
      <c r="C50" s="58" t="s">
        <v>290</v>
      </c>
      <c r="D50" s="57">
        <f t="shared" si="5"/>
        <v>40505.75</v>
      </c>
      <c r="E50" s="57">
        <v>0</v>
      </c>
      <c r="F50" s="57">
        <v>0</v>
      </c>
      <c r="G50" s="57">
        <v>0</v>
      </c>
      <c r="H50" s="57">
        <v>30114.98</v>
      </c>
      <c r="I50" s="57">
        <v>0</v>
      </c>
      <c r="J50" s="57">
        <v>0</v>
      </c>
      <c r="K50" s="57">
        <v>0</v>
      </c>
      <c r="L50" s="57">
        <v>0</v>
      </c>
      <c r="M50" s="57">
        <v>0</v>
      </c>
      <c r="N50" s="57">
        <v>0</v>
      </c>
      <c r="O50" s="57">
        <v>0</v>
      </c>
      <c r="P50" s="57">
        <v>0</v>
      </c>
      <c r="Q50" s="57">
        <v>0</v>
      </c>
      <c r="R50" s="57">
        <v>2004.52</v>
      </c>
      <c r="S50" s="57">
        <v>0</v>
      </c>
      <c r="T50" s="57">
        <v>0</v>
      </c>
      <c r="U50" s="57">
        <v>0</v>
      </c>
      <c r="V50" s="57">
        <v>0</v>
      </c>
      <c r="W50" s="57">
        <v>0</v>
      </c>
      <c r="X50" s="57">
        <v>0</v>
      </c>
      <c r="Y50" s="57">
        <v>8210.49</v>
      </c>
      <c r="Z50" s="57">
        <v>0</v>
      </c>
      <c r="AA50" s="57">
        <v>0</v>
      </c>
      <c r="AB50" s="57">
        <v>175.76</v>
      </c>
      <c r="AC50" s="57">
        <v>0</v>
      </c>
      <c r="AD50" s="57">
        <v>0</v>
      </c>
    </row>
    <row r="51" spans="1:30" ht="15.9" hidden="1" customHeight="1" outlineLevel="2" x14ac:dyDescent="0.25">
      <c r="A51" s="13" t="s">
        <v>99</v>
      </c>
      <c r="B51" s="59" t="s">
        <v>153</v>
      </c>
      <c r="C51" s="58" t="s">
        <v>291</v>
      </c>
      <c r="D51" s="57">
        <f t="shared" si="5"/>
        <v>251800.1</v>
      </c>
      <c r="E51" s="57">
        <v>0</v>
      </c>
      <c r="F51" s="57">
        <v>0</v>
      </c>
      <c r="G51" s="57">
        <v>0</v>
      </c>
      <c r="H51" s="57">
        <v>0</v>
      </c>
      <c r="I51" s="57">
        <v>12871.09</v>
      </c>
      <c r="J51" s="57">
        <v>2865.59</v>
      </c>
      <c r="K51" s="57">
        <v>86845.82</v>
      </c>
      <c r="L51" s="57">
        <v>5264.35</v>
      </c>
      <c r="M51" s="57">
        <v>0</v>
      </c>
      <c r="N51" s="57">
        <v>988.75</v>
      </c>
      <c r="O51" s="57">
        <v>20908.740000000002</v>
      </c>
      <c r="P51" s="57">
        <v>713.3</v>
      </c>
      <c r="Q51" s="57">
        <v>3596.88</v>
      </c>
      <c r="R51" s="57">
        <v>0</v>
      </c>
      <c r="S51" s="57">
        <v>8758.74</v>
      </c>
      <c r="T51" s="57">
        <v>84419.21</v>
      </c>
      <c r="U51" s="57">
        <v>0</v>
      </c>
      <c r="V51" s="57">
        <v>10808.21</v>
      </c>
      <c r="W51" s="57">
        <v>5944.11</v>
      </c>
      <c r="X51" s="57">
        <v>3614.15</v>
      </c>
      <c r="Y51" s="57">
        <v>0</v>
      </c>
      <c r="Z51" s="57">
        <v>4201.16</v>
      </c>
      <c r="AA51" s="57">
        <v>0</v>
      </c>
      <c r="AB51" s="57">
        <v>0</v>
      </c>
      <c r="AC51" s="57">
        <v>0</v>
      </c>
      <c r="AD51" s="57">
        <v>0</v>
      </c>
    </row>
    <row r="52" spans="1:30" ht="15.9" hidden="1" customHeight="1" outlineLevel="2" x14ac:dyDescent="0.25">
      <c r="A52" s="13" t="s">
        <v>99</v>
      </c>
      <c r="B52" s="59" t="s">
        <v>152</v>
      </c>
      <c r="C52" s="58" t="s">
        <v>292</v>
      </c>
      <c r="D52" s="57">
        <f t="shared" si="5"/>
        <v>30741.140000000003</v>
      </c>
      <c r="E52" s="57">
        <v>3164.98</v>
      </c>
      <c r="F52" s="57">
        <v>321.22000000000003</v>
      </c>
      <c r="G52" s="57">
        <v>152.15</v>
      </c>
      <c r="H52" s="57">
        <v>2309.0500000000002</v>
      </c>
      <c r="I52" s="57">
        <v>0</v>
      </c>
      <c r="J52" s="57">
        <v>0</v>
      </c>
      <c r="K52" s="57">
        <v>0</v>
      </c>
      <c r="L52" s="57">
        <v>0</v>
      </c>
      <c r="M52" s="57">
        <v>9445.48</v>
      </c>
      <c r="N52" s="57">
        <v>629.9</v>
      </c>
      <c r="O52" s="57">
        <v>9849.1200000000008</v>
      </c>
      <c r="P52" s="57">
        <v>1811.53</v>
      </c>
      <c r="Q52" s="57">
        <v>0</v>
      </c>
      <c r="R52" s="57">
        <v>153.69999999999999</v>
      </c>
      <c r="S52" s="57">
        <v>0</v>
      </c>
      <c r="T52" s="57">
        <v>0</v>
      </c>
      <c r="U52" s="57">
        <v>222.77</v>
      </c>
      <c r="V52" s="57">
        <v>0</v>
      </c>
      <c r="W52" s="57">
        <v>318.45</v>
      </c>
      <c r="X52" s="57">
        <v>46.22</v>
      </c>
      <c r="Y52" s="57">
        <v>629.53</v>
      </c>
      <c r="Z52" s="57">
        <v>0</v>
      </c>
      <c r="AA52" s="57">
        <v>936.89</v>
      </c>
      <c r="AB52" s="57">
        <v>119.9</v>
      </c>
      <c r="AC52" s="57">
        <v>630.25</v>
      </c>
      <c r="AD52" s="57">
        <v>0</v>
      </c>
    </row>
    <row r="53" spans="1:30" ht="15.9" hidden="1" customHeight="1" outlineLevel="2" x14ac:dyDescent="0.25">
      <c r="A53" s="13" t="s">
        <v>99</v>
      </c>
      <c r="B53" s="59" t="s">
        <v>151</v>
      </c>
      <c r="C53" s="58" t="s">
        <v>293</v>
      </c>
      <c r="D53" s="57">
        <f t="shared" si="5"/>
        <v>1350699.2300000002</v>
      </c>
      <c r="E53" s="57">
        <v>50640.18</v>
      </c>
      <c r="F53" s="57">
        <v>5145.71</v>
      </c>
      <c r="G53" s="57">
        <v>2497.23</v>
      </c>
      <c r="H53" s="57">
        <v>36987.56</v>
      </c>
      <c r="I53" s="57">
        <v>99823.63</v>
      </c>
      <c r="J53" s="57">
        <v>0</v>
      </c>
      <c r="K53" s="57">
        <v>673677.04</v>
      </c>
      <c r="L53" s="57">
        <v>40837.67</v>
      </c>
      <c r="M53" s="57">
        <v>151310.73000000001</v>
      </c>
      <c r="N53" s="57">
        <v>17757.57</v>
      </c>
      <c r="O53" s="57">
        <v>78353.98</v>
      </c>
      <c r="P53" s="57">
        <v>34552.230000000003</v>
      </c>
      <c r="Q53" s="57">
        <v>28138.76</v>
      </c>
      <c r="R53" s="57">
        <v>2461.9899999999998</v>
      </c>
      <c r="S53" s="57">
        <v>0</v>
      </c>
      <c r="T53" s="57">
        <v>0</v>
      </c>
      <c r="U53" s="57">
        <v>0</v>
      </c>
      <c r="V53" s="57">
        <v>78747.98</v>
      </c>
      <c r="W53" s="57">
        <v>0</v>
      </c>
      <c r="X53" s="57">
        <v>28793.68</v>
      </c>
      <c r="Y53" s="57">
        <v>10084.370000000001</v>
      </c>
      <c r="Z53" s="57">
        <v>0</v>
      </c>
      <c r="AA53" s="57">
        <v>0</v>
      </c>
      <c r="AB53" s="57">
        <v>793.02</v>
      </c>
      <c r="AC53" s="57">
        <v>10095.9</v>
      </c>
      <c r="AD53" s="57">
        <v>0</v>
      </c>
    </row>
    <row r="54" spans="1:30" ht="15.9" hidden="1" customHeight="1" outlineLevel="2" x14ac:dyDescent="0.25">
      <c r="A54" s="13" t="s">
        <v>99</v>
      </c>
      <c r="B54" s="59" t="s">
        <v>150</v>
      </c>
      <c r="C54" s="58" t="s">
        <v>294</v>
      </c>
      <c r="D54" s="57">
        <f t="shared" si="5"/>
        <v>47546.559999999998</v>
      </c>
      <c r="E54" s="57">
        <v>0</v>
      </c>
      <c r="F54" s="57">
        <v>0</v>
      </c>
      <c r="G54" s="57">
        <v>0</v>
      </c>
      <c r="H54" s="57">
        <v>47546.559999999998</v>
      </c>
      <c r="I54" s="57">
        <v>0</v>
      </c>
      <c r="J54" s="57">
        <v>0</v>
      </c>
      <c r="K54" s="57">
        <v>0</v>
      </c>
      <c r="L54" s="57">
        <v>0</v>
      </c>
      <c r="M54" s="57">
        <v>0</v>
      </c>
      <c r="N54" s="57">
        <v>0</v>
      </c>
      <c r="O54" s="57">
        <v>0</v>
      </c>
      <c r="P54" s="57">
        <v>0</v>
      </c>
      <c r="Q54" s="57">
        <v>0</v>
      </c>
      <c r="R54" s="57">
        <v>0</v>
      </c>
      <c r="S54" s="57">
        <v>0</v>
      </c>
      <c r="T54" s="57">
        <v>0</v>
      </c>
      <c r="U54" s="57">
        <v>0</v>
      </c>
      <c r="V54" s="57">
        <v>0</v>
      </c>
      <c r="W54" s="57">
        <v>0</v>
      </c>
      <c r="X54" s="57">
        <v>0</v>
      </c>
      <c r="Y54" s="57">
        <v>0</v>
      </c>
      <c r="Z54" s="57">
        <v>0</v>
      </c>
      <c r="AA54" s="57">
        <v>0</v>
      </c>
      <c r="AB54" s="57">
        <v>0</v>
      </c>
      <c r="AC54" s="57">
        <v>0</v>
      </c>
      <c r="AD54" s="57">
        <v>0</v>
      </c>
    </row>
    <row r="55" spans="1:30" ht="15.9" hidden="1" customHeight="1" outlineLevel="2" x14ac:dyDescent="0.25">
      <c r="A55" s="13" t="s">
        <v>99</v>
      </c>
      <c r="B55" s="59" t="s">
        <v>149</v>
      </c>
      <c r="C55" s="58" t="s">
        <v>295</v>
      </c>
      <c r="D55" s="57">
        <f t="shared" si="5"/>
        <v>5481174.5</v>
      </c>
      <c r="E55" s="57">
        <v>0</v>
      </c>
      <c r="F55" s="57">
        <v>0</v>
      </c>
      <c r="G55" s="57">
        <v>0</v>
      </c>
      <c r="H55" s="57">
        <v>0</v>
      </c>
      <c r="I55" s="57">
        <v>0</v>
      </c>
      <c r="J55" s="57">
        <v>0</v>
      </c>
      <c r="K55" s="57">
        <v>5115525.7</v>
      </c>
      <c r="L55" s="57">
        <v>0</v>
      </c>
      <c r="M55" s="57">
        <v>0</v>
      </c>
      <c r="N55" s="57">
        <v>0</v>
      </c>
      <c r="O55" s="57">
        <v>0</v>
      </c>
      <c r="P55" s="57">
        <v>0</v>
      </c>
      <c r="Q55" s="57">
        <v>0</v>
      </c>
      <c r="R55" s="57">
        <v>0</v>
      </c>
      <c r="S55" s="57">
        <v>0</v>
      </c>
      <c r="T55" s="57">
        <v>0</v>
      </c>
      <c r="U55" s="57">
        <v>0</v>
      </c>
      <c r="V55" s="57">
        <v>0</v>
      </c>
      <c r="W55" s="57">
        <v>0</v>
      </c>
      <c r="X55" s="57">
        <v>365648.8</v>
      </c>
      <c r="Y55" s="57">
        <v>0</v>
      </c>
      <c r="Z55" s="57">
        <v>0</v>
      </c>
      <c r="AA55" s="57">
        <v>0</v>
      </c>
      <c r="AB55" s="57">
        <v>0</v>
      </c>
      <c r="AC55" s="57">
        <v>0</v>
      </c>
      <c r="AD55" s="57">
        <v>0</v>
      </c>
    </row>
    <row r="56" spans="1:30" ht="15.9" hidden="1" customHeight="1" outlineLevel="2" x14ac:dyDescent="0.25">
      <c r="A56" s="13" t="s">
        <v>99</v>
      </c>
      <c r="B56" s="59" t="s">
        <v>148</v>
      </c>
      <c r="C56" s="58" t="s">
        <v>296</v>
      </c>
      <c r="D56" s="57">
        <f t="shared" si="5"/>
        <v>943174.83000000007</v>
      </c>
      <c r="E56" s="57">
        <v>0</v>
      </c>
      <c r="F56" s="57">
        <v>0</v>
      </c>
      <c r="G56" s="57">
        <v>0</v>
      </c>
      <c r="H56" s="57">
        <v>0</v>
      </c>
      <c r="I56" s="57">
        <v>0</v>
      </c>
      <c r="J56" s="57">
        <v>0</v>
      </c>
      <c r="K56" s="57">
        <v>0</v>
      </c>
      <c r="L56" s="57">
        <v>0</v>
      </c>
      <c r="M56" s="57">
        <v>894134.4</v>
      </c>
      <c r="N56" s="57">
        <v>0</v>
      </c>
      <c r="O56" s="57">
        <v>0</v>
      </c>
      <c r="P56" s="57">
        <v>0</v>
      </c>
      <c r="Q56" s="57">
        <v>0</v>
      </c>
      <c r="R56" s="57">
        <v>0</v>
      </c>
      <c r="S56" s="57">
        <v>0</v>
      </c>
      <c r="T56" s="57">
        <v>0</v>
      </c>
      <c r="U56" s="57">
        <v>0</v>
      </c>
      <c r="V56" s="57">
        <v>0</v>
      </c>
      <c r="W56" s="57">
        <v>0</v>
      </c>
      <c r="X56" s="57">
        <v>0</v>
      </c>
      <c r="Y56" s="57">
        <v>0</v>
      </c>
      <c r="Z56" s="57">
        <v>0</v>
      </c>
      <c r="AA56" s="57">
        <v>0</v>
      </c>
      <c r="AB56" s="57">
        <v>49040.43</v>
      </c>
      <c r="AC56" s="57">
        <v>0</v>
      </c>
      <c r="AD56" s="57">
        <v>0</v>
      </c>
    </row>
    <row r="57" spans="1:30" ht="15.9" hidden="1" customHeight="1" outlineLevel="2" x14ac:dyDescent="0.25">
      <c r="A57" s="13" t="s">
        <v>99</v>
      </c>
      <c r="B57" s="59" t="s">
        <v>147</v>
      </c>
      <c r="C57" s="58" t="s">
        <v>297</v>
      </c>
      <c r="D57" s="57">
        <f t="shared" si="5"/>
        <v>6352.4</v>
      </c>
      <c r="E57" s="57">
        <v>0</v>
      </c>
      <c r="F57" s="57">
        <v>0</v>
      </c>
      <c r="G57" s="57">
        <v>0</v>
      </c>
      <c r="H57" s="57">
        <v>0</v>
      </c>
      <c r="I57" s="57">
        <v>0</v>
      </c>
      <c r="J57" s="57">
        <v>0</v>
      </c>
      <c r="K57" s="57">
        <v>0</v>
      </c>
      <c r="L57" s="57">
        <v>0</v>
      </c>
      <c r="M57" s="57">
        <v>3068.88</v>
      </c>
      <c r="N57" s="57">
        <v>0</v>
      </c>
      <c r="O57" s="57">
        <v>0</v>
      </c>
      <c r="P57" s="57">
        <v>0</v>
      </c>
      <c r="Q57" s="57">
        <v>0</v>
      </c>
      <c r="R57" s="57">
        <v>0</v>
      </c>
      <c r="S57" s="57">
        <v>0</v>
      </c>
      <c r="T57" s="57">
        <v>0</v>
      </c>
      <c r="U57" s="57">
        <v>0</v>
      </c>
      <c r="V57" s="57">
        <v>0</v>
      </c>
      <c r="W57" s="57">
        <v>0</v>
      </c>
      <c r="X57" s="57">
        <v>0</v>
      </c>
      <c r="Y57" s="57">
        <v>0</v>
      </c>
      <c r="Z57" s="57">
        <v>0</v>
      </c>
      <c r="AA57" s="57">
        <v>0</v>
      </c>
      <c r="AB57" s="57">
        <v>3283.52</v>
      </c>
      <c r="AC57" s="57">
        <v>0</v>
      </c>
      <c r="AD57" s="57">
        <v>0</v>
      </c>
    </row>
    <row r="58" spans="1:30" ht="15.9" hidden="1" customHeight="1" outlineLevel="2" x14ac:dyDescent="0.25">
      <c r="A58" s="13" t="s">
        <v>99</v>
      </c>
      <c r="B58" s="59" t="s">
        <v>146</v>
      </c>
      <c r="C58" s="58" t="s">
        <v>298</v>
      </c>
      <c r="D58" s="57">
        <f t="shared" si="5"/>
        <v>5686493.6100000003</v>
      </c>
      <c r="E58" s="57">
        <v>0</v>
      </c>
      <c r="F58" s="57">
        <v>0</v>
      </c>
      <c r="G58" s="57">
        <v>0</v>
      </c>
      <c r="H58" s="57">
        <v>0</v>
      </c>
      <c r="I58" s="57">
        <v>0</v>
      </c>
      <c r="J58" s="57">
        <v>0</v>
      </c>
      <c r="K58" s="57">
        <v>0</v>
      </c>
      <c r="L58" s="57">
        <v>0</v>
      </c>
      <c r="M58" s="57">
        <v>0</v>
      </c>
      <c r="N58" s="57">
        <v>0</v>
      </c>
      <c r="O58" s="57">
        <v>0</v>
      </c>
      <c r="P58" s="57">
        <v>0</v>
      </c>
      <c r="Q58" s="57">
        <v>0</v>
      </c>
      <c r="R58" s="57">
        <v>0</v>
      </c>
      <c r="S58" s="57">
        <v>0</v>
      </c>
      <c r="T58" s="57">
        <v>5686493.6100000003</v>
      </c>
      <c r="U58" s="57">
        <v>0</v>
      </c>
      <c r="V58" s="57">
        <v>0</v>
      </c>
      <c r="W58" s="57">
        <v>0</v>
      </c>
      <c r="X58" s="57">
        <v>0</v>
      </c>
      <c r="Y58" s="57">
        <v>0</v>
      </c>
      <c r="Z58" s="57">
        <v>0</v>
      </c>
      <c r="AA58" s="57">
        <v>0</v>
      </c>
      <c r="AB58" s="57">
        <v>0</v>
      </c>
      <c r="AC58" s="57">
        <v>0</v>
      </c>
      <c r="AD58" s="57">
        <v>0</v>
      </c>
    </row>
    <row r="59" spans="1:30" ht="15.9" hidden="1" customHeight="1" outlineLevel="2" x14ac:dyDescent="0.25">
      <c r="A59" s="13" t="s">
        <v>99</v>
      </c>
      <c r="B59" s="59" t="s">
        <v>145</v>
      </c>
      <c r="C59" s="58" t="s">
        <v>299</v>
      </c>
      <c r="D59" s="57">
        <f t="shared" si="5"/>
        <v>26.99</v>
      </c>
      <c r="E59" s="57">
        <v>0</v>
      </c>
      <c r="F59" s="57">
        <v>0</v>
      </c>
      <c r="G59" s="57">
        <v>0</v>
      </c>
      <c r="H59" s="57">
        <v>0</v>
      </c>
      <c r="I59" s="57">
        <v>0</v>
      </c>
      <c r="J59" s="57">
        <v>0</v>
      </c>
      <c r="K59" s="57">
        <v>0</v>
      </c>
      <c r="L59" s="57">
        <v>0</v>
      </c>
      <c r="M59" s="57">
        <v>0</v>
      </c>
      <c r="N59" s="57">
        <v>0</v>
      </c>
      <c r="O59" s="57">
        <v>0</v>
      </c>
      <c r="P59" s="57">
        <v>0</v>
      </c>
      <c r="Q59" s="57">
        <v>0</v>
      </c>
      <c r="R59" s="57">
        <v>0</v>
      </c>
      <c r="S59" s="57">
        <v>0</v>
      </c>
      <c r="T59" s="57">
        <v>0</v>
      </c>
      <c r="U59" s="57">
        <v>0</v>
      </c>
      <c r="V59" s="57">
        <v>0</v>
      </c>
      <c r="W59" s="57">
        <v>0</v>
      </c>
      <c r="X59" s="57">
        <v>0</v>
      </c>
      <c r="Y59" s="57">
        <v>0</v>
      </c>
      <c r="Z59" s="57">
        <v>0</v>
      </c>
      <c r="AA59" s="57">
        <v>1.54</v>
      </c>
      <c r="AB59" s="57">
        <v>25.45</v>
      </c>
      <c r="AC59" s="57">
        <v>0</v>
      </c>
      <c r="AD59" s="57">
        <v>0</v>
      </c>
    </row>
    <row r="60" spans="1:30" ht="15.9" hidden="1" customHeight="1" outlineLevel="2" x14ac:dyDescent="0.25">
      <c r="A60" s="13" t="s">
        <v>99</v>
      </c>
      <c r="B60" s="59" t="s">
        <v>144</v>
      </c>
      <c r="C60" s="58" t="s">
        <v>300</v>
      </c>
      <c r="D60" s="57">
        <f t="shared" si="5"/>
        <v>83475.12</v>
      </c>
      <c r="E60" s="57">
        <v>0</v>
      </c>
      <c r="F60" s="57">
        <v>0</v>
      </c>
      <c r="G60" s="57">
        <v>0</v>
      </c>
      <c r="H60" s="57">
        <v>0</v>
      </c>
      <c r="I60" s="57">
        <v>0</v>
      </c>
      <c r="J60" s="57">
        <v>0</v>
      </c>
      <c r="K60" s="57">
        <v>0</v>
      </c>
      <c r="L60" s="57">
        <v>0</v>
      </c>
      <c r="M60" s="57">
        <v>0</v>
      </c>
      <c r="N60" s="57">
        <v>0</v>
      </c>
      <c r="O60" s="57">
        <v>0</v>
      </c>
      <c r="P60" s="57">
        <v>0</v>
      </c>
      <c r="Q60" s="57">
        <v>0</v>
      </c>
      <c r="R60" s="57">
        <v>0</v>
      </c>
      <c r="S60" s="57">
        <v>0</v>
      </c>
      <c r="T60" s="57">
        <v>0</v>
      </c>
      <c r="U60" s="57">
        <v>0</v>
      </c>
      <c r="V60" s="57">
        <v>0</v>
      </c>
      <c r="W60" s="57">
        <v>0</v>
      </c>
      <c r="X60" s="57">
        <v>0</v>
      </c>
      <c r="Y60" s="57">
        <v>0</v>
      </c>
      <c r="Z60" s="57">
        <v>0</v>
      </c>
      <c r="AA60" s="57">
        <v>0</v>
      </c>
      <c r="AB60" s="57">
        <v>83475.12</v>
      </c>
      <c r="AC60" s="57">
        <v>0</v>
      </c>
      <c r="AD60" s="57">
        <v>0</v>
      </c>
    </row>
    <row r="61" spans="1:30" ht="15.9" hidden="1" customHeight="1" outlineLevel="2" x14ac:dyDescent="0.25">
      <c r="A61" s="13" t="s">
        <v>99</v>
      </c>
      <c r="B61" s="59" t="s">
        <v>143</v>
      </c>
      <c r="C61" s="58" t="s">
        <v>301</v>
      </c>
      <c r="D61" s="57">
        <f t="shared" si="5"/>
        <v>95104.920000000013</v>
      </c>
      <c r="E61" s="57">
        <v>0</v>
      </c>
      <c r="F61" s="57">
        <v>0</v>
      </c>
      <c r="G61" s="57">
        <v>0</v>
      </c>
      <c r="H61" s="57">
        <v>0</v>
      </c>
      <c r="I61" s="57">
        <v>0</v>
      </c>
      <c r="J61" s="57">
        <v>0</v>
      </c>
      <c r="K61" s="57">
        <v>0</v>
      </c>
      <c r="L61" s="57">
        <v>0</v>
      </c>
      <c r="M61" s="57">
        <v>0</v>
      </c>
      <c r="N61" s="57">
        <v>0</v>
      </c>
      <c r="O61" s="57">
        <v>0</v>
      </c>
      <c r="P61" s="57">
        <v>0</v>
      </c>
      <c r="Q61" s="57">
        <v>0</v>
      </c>
      <c r="R61" s="57">
        <v>0</v>
      </c>
      <c r="S61" s="57">
        <v>0</v>
      </c>
      <c r="T61" s="57">
        <v>0</v>
      </c>
      <c r="U61" s="57">
        <v>0</v>
      </c>
      <c r="V61" s="57">
        <v>0</v>
      </c>
      <c r="W61" s="57">
        <v>0</v>
      </c>
      <c r="X61" s="57">
        <v>0</v>
      </c>
      <c r="Y61" s="57">
        <v>0</v>
      </c>
      <c r="Z61" s="57">
        <v>0</v>
      </c>
      <c r="AA61" s="57">
        <v>4832.93</v>
      </c>
      <c r="AB61" s="57">
        <v>90271.99</v>
      </c>
      <c r="AC61" s="57">
        <v>0</v>
      </c>
      <c r="AD61" s="57">
        <v>0</v>
      </c>
    </row>
    <row r="62" spans="1:30" ht="15.9" hidden="1" customHeight="1" outlineLevel="2" x14ac:dyDescent="0.25">
      <c r="A62" s="13" t="s">
        <v>99</v>
      </c>
      <c r="B62" s="59" t="s">
        <v>142</v>
      </c>
      <c r="C62" s="58" t="s">
        <v>302</v>
      </c>
      <c r="D62" s="57">
        <f t="shared" si="5"/>
        <v>1630.79</v>
      </c>
      <c r="E62" s="57">
        <v>0</v>
      </c>
      <c r="F62" s="57">
        <v>0</v>
      </c>
      <c r="G62" s="57">
        <v>1630.79</v>
      </c>
      <c r="H62" s="57">
        <v>0</v>
      </c>
      <c r="I62" s="57">
        <v>0</v>
      </c>
      <c r="J62" s="57">
        <v>0</v>
      </c>
      <c r="K62" s="57">
        <v>0</v>
      </c>
      <c r="L62" s="57">
        <v>0</v>
      </c>
      <c r="M62" s="57">
        <v>0</v>
      </c>
      <c r="N62" s="57">
        <v>0</v>
      </c>
      <c r="O62" s="57">
        <v>0</v>
      </c>
      <c r="P62" s="57">
        <v>0</v>
      </c>
      <c r="Q62" s="57">
        <v>0</v>
      </c>
      <c r="R62" s="57">
        <v>0</v>
      </c>
      <c r="S62" s="57">
        <v>0</v>
      </c>
      <c r="T62" s="57">
        <v>0</v>
      </c>
      <c r="U62" s="57">
        <v>0</v>
      </c>
      <c r="V62" s="57">
        <v>0</v>
      </c>
      <c r="W62" s="57">
        <v>0</v>
      </c>
      <c r="X62" s="57">
        <v>0</v>
      </c>
      <c r="Y62" s="57">
        <v>0</v>
      </c>
      <c r="Z62" s="57">
        <v>0</v>
      </c>
      <c r="AA62" s="57">
        <v>0</v>
      </c>
      <c r="AB62" s="57">
        <v>0</v>
      </c>
      <c r="AC62" s="57">
        <v>0</v>
      </c>
      <c r="AD62" s="57">
        <v>0</v>
      </c>
    </row>
    <row r="63" spans="1:30" ht="15.9" hidden="1" customHeight="1" outlineLevel="2" x14ac:dyDescent="0.25">
      <c r="A63" s="13" t="s">
        <v>99</v>
      </c>
      <c r="B63" s="59" t="s">
        <v>141</v>
      </c>
      <c r="C63" s="58" t="s">
        <v>303</v>
      </c>
      <c r="D63" s="57">
        <f t="shared" si="5"/>
        <v>0.99</v>
      </c>
      <c r="E63" s="57">
        <v>0</v>
      </c>
      <c r="F63" s="57">
        <v>0</v>
      </c>
      <c r="G63" s="57">
        <v>0</v>
      </c>
      <c r="H63" s="57">
        <v>0</v>
      </c>
      <c r="I63" s="57">
        <v>0</v>
      </c>
      <c r="J63" s="57">
        <v>0</v>
      </c>
      <c r="K63" s="57">
        <v>0</v>
      </c>
      <c r="L63" s="57">
        <v>0</v>
      </c>
      <c r="M63" s="57">
        <v>0</v>
      </c>
      <c r="N63" s="57">
        <v>0</v>
      </c>
      <c r="O63" s="57">
        <v>0</v>
      </c>
      <c r="P63" s="57">
        <v>0</v>
      </c>
      <c r="Q63" s="57">
        <v>0</v>
      </c>
      <c r="R63" s="57">
        <v>0</v>
      </c>
      <c r="S63" s="57">
        <v>0</v>
      </c>
      <c r="T63" s="57">
        <v>0</v>
      </c>
      <c r="U63" s="57">
        <v>0</v>
      </c>
      <c r="V63" s="57">
        <v>0</v>
      </c>
      <c r="W63" s="57">
        <v>0</v>
      </c>
      <c r="X63" s="57">
        <v>0</v>
      </c>
      <c r="Y63" s="57">
        <v>0</v>
      </c>
      <c r="Z63" s="57">
        <v>0</v>
      </c>
      <c r="AA63" s="57">
        <v>0</v>
      </c>
      <c r="AB63" s="57">
        <v>0.99</v>
      </c>
      <c r="AC63" s="57">
        <v>0</v>
      </c>
      <c r="AD63" s="57">
        <v>0</v>
      </c>
    </row>
    <row r="64" spans="1:30" ht="15.9" hidden="1" customHeight="1" outlineLevel="2" x14ac:dyDescent="0.25">
      <c r="A64" s="13" t="s">
        <v>99</v>
      </c>
      <c r="B64" s="59" t="s">
        <v>140</v>
      </c>
      <c r="C64" s="58" t="s">
        <v>304</v>
      </c>
      <c r="D64" s="57">
        <f t="shared" si="5"/>
        <v>120999.67</v>
      </c>
      <c r="E64" s="57">
        <v>3119.24</v>
      </c>
      <c r="F64" s="57">
        <v>3683.57</v>
      </c>
      <c r="G64" s="57">
        <v>0</v>
      </c>
      <c r="H64" s="57">
        <v>0</v>
      </c>
      <c r="I64" s="57">
        <v>0</v>
      </c>
      <c r="J64" s="57">
        <v>0</v>
      </c>
      <c r="K64" s="57">
        <v>0</v>
      </c>
      <c r="L64" s="57">
        <v>0</v>
      </c>
      <c r="M64" s="57">
        <v>108311.49</v>
      </c>
      <c r="N64" s="57">
        <v>0</v>
      </c>
      <c r="O64" s="57">
        <v>0</v>
      </c>
      <c r="P64" s="57">
        <v>0</v>
      </c>
      <c r="Q64" s="57">
        <v>0</v>
      </c>
      <c r="R64" s="57">
        <v>0</v>
      </c>
      <c r="S64" s="57">
        <v>0</v>
      </c>
      <c r="T64" s="57">
        <v>0</v>
      </c>
      <c r="U64" s="57">
        <v>0</v>
      </c>
      <c r="V64" s="57">
        <v>0</v>
      </c>
      <c r="W64" s="57">
        <v>0</v>
      </c>
      <c r="X64" s="57">
        <v>0</v>
      </c>
      <c r="Y64" s="57">
        <v>0</v>
      </c>
      <c r="Z64" s="57">
        <v>0</v>
      </c>
      <c r="AA64" s="57">
        <v>4510.4799999999996</v>
      </c>
      <c r="AB64" s="57">
        <v>1374.89</v>
      </c>
      <c r="AC64" s="57">
        <v>0</v>
      </c>
      <c r="AD64" s="57">
        <v>0</v>
      </c>
    </row>
    <row r="65" spans="1:30" ht="15.9" hidden="1" customHeight="1" outlineLevel="2" x14ac:dyDescent="0.25">
      <c r="A65" s="13" t="s">
        <v>99</v>
      </c>
      <c r="B65" s="59" t="s">
        <v>139</v>
      </c>
      <c r="C65" s="58" t="s">
        <v>305</v>
      </c>
      <c r="D65" s="57">
        <f t="shared" si="5"/>
        <v>148.63999999999999</v>
      </c>
      <c r="E65" s="57">
        <v>0</v>
      </c>
      <c r="F65" s="57">
        <v>0</v>
      </c>
      <c r="G65" s="57">
        <v>0</v>
      </c>
      <c r="H65" s="57">
        <v>0</v>
      </c>
      <c r="I65" s="57">
        <v>0</v>
      </c>
      <c r="J65" s="57">
        <v>0</v>
      </c>
      <c r="K65" s="57">
        <v>0</v>
      </c>
      <c r="L65" s="57">
        <v>0</v>
      </c>
      <c r="M65" s="57">
        <v>0</v>
      </c>
      <c r="N65" s="57">
        <v>0</v>
      </c>
      <c r="O65" s="57">
        <v>0</v>
      </c>
      <c r="P65" s="57">
        <v>0</v>
      </c>
      <c r="Q65" s="57">
        <v>0</v>
      </c>
      <c r="R65" s="57">
        <v>0</v>
      </c>
      <c r="S65" s="57">
        <v>0</v>
      </c>
      <c r="T65" s="57">
        <v>0</v>
      </c>
      <c r="U65" s="57">
        <v>0</v>
      </c>
      <c r="V65" s="57">
        <v>0</v>
      </c>
      <c r="W65" s="57">
        <v>0</v>
      </c>
      <c r="X65" s="57">
        <v>0</v>
      </c>
      <c r="Y65" s="57">
        <v>0</v>
      </c>
      <c r="Z65" s="57">
        <v>0</v>
      </c>
      <c r="AA65" s="57">
        <v>0</v>
      </c>
      <c r="AB65" s="57">
        <v>148.63999999999999</v>
      </c>
      <c r="AC65" s="57">
        <v>0</v>
      </c>
      <c r="AD65" s="57">
        <v>0</v>
      </c>
    </row>
    <row r="66" spans="1:30" ht="15.9" hidden="1" customHeight="1" outlineLevel="2" x14ac:dyDescent="0.25">
      <c r="A66" s="13" t="s">
        <v>99</v>
      </c>
      <c r="B66" s="59" t="s">
        <v>138</v>
      </c>
      <c r="C66" s="58" t="s">
        <v>306</v>
      </c>
      <c r="D66" s="57">
        <f t="shared" si="5"/>
        <v>503.71</v>
      </c>
      <c r="E66" s="57">
        <v>0</v>
      </c>
      <c r="F66" s="57">
        <v>0</v>
      </c>
      <c r="G66" s="57">
        <v>0</v>
      </c>
      <c r="H66" s="57">
        <v>0</v>
      </c>
      <c r="I66" s="57">
        <v>0</v>
      </c>
      <c r="J66" s="57">
        <v>0</v>
      </c>
      <c r="K66" s="57">
        <v>0</v>
      </c>
      <c r="L66" s="57">
        <v>0</v>
      </c>
      <c r="M66" s="57">
        <v>0</v>
      </c>
      <c r="N66" s="57">
        <v>0</v>
      </c>
      <c r="O66" s="57">
        <v>0</v>
      </c>
      <c r="P66" s="57">
        <v>0</v>
      </c>
      <c r="Q66" s="57">
        <v>0</v>
      </c>
      <c r="R66" s="57">
        <v>0</v>
      </c>
      <c r="S66" s="57">
        <v>0</v>
      </c>
      <c r="T66" s="57">
        <v>0</v>
      </c>
      <c r="U66" s="57">
        <v>0</v>
      </c>
      <c r="V66" s="57">
        <v>0</v>
      </c>
      <c r="W66" s="57">
        <v>0</v>
      </c>
      <c r="X66" s="57">
        <v>503.71</v>
      </c>
      <c r="Y66" s="57">
        <v>0</v>
      </c>
      <c r="Z66" s="57">
        <v>0</v>
      </c>
      <c r="AA66" s="57">
        <v>0</v>
      </c>
      <c r="AB66" s="57">
        <v>0</v>
      </c>
      <c r="AC66" s="57">
        <v>0</v>
      </c>
      <c r="AD66" s="57">
        <v>0</v>
      </c>
    </row>
    <row r="67" spans="1:30" ht="15.9" hidden="1" customHeight="1" outlineLevel="2" x14ac:dyDescent="0.25">
      <c r="A67" s="13" t="s">
        <v>99</v>
      </c>
      <c r="B67" s="59" t="s">
        <v>137</v>
      </c>
      <c r="C67" s="58" t="s">
        <v>307</v>
      </c>
      <c r="D67" s="57">
        <f t="shared" si="5"/>
        <v>26648.5</v>
      </c>
      <c r="E67" s="57">
        <v>0</v>
      </c>
      <c r="F67" s="57">
        <v>0</v>
      </c>
      <c r="G67" s="57">
        <v>0</v>
      </c>
      <c r="H67" s="57">
        <v>0</v>
      </c>
      <c r="I67" s="57">
        <v>0</v>
      </c>
      <c r="J67" s="57">
        <v>0</v>
      </c>
      <c r="K67" s="57">
        <v>0</v>
      </c>
      <c r="L67" s="57">
        <v>0</v>
      </c>
      <c r="M67" s="57">
        <v>0</v>
      </c>
      <c r="N67" s="57">
        <v>0</v>
      </c>
      <c r="O67" s="57">
        <v>16569.46</v>
      </c>
      <c r="P67" s="57">
        <v>0</v>
      </c>
      <c r="Q67" s="57">
        <v>0</v>
      </c>
      <c r="R67" s="57">
        <v>0</v>
      </c>
      <c r="S67" s="57">
        <v>0</v>
      </c>
      <c r="T67" s="57">
        <v>0</v>
      </c>
      <c r="U67" s="57">
        <v>0</v>
      </c>
      <c r="V67" s="57">
        <v>0</v>
      </c>
      <c r="W67" s="57">
        <v>0</v>
      </c>
      <c r="X67" s="57">
        <v>10079.040000000001</v>
      </c>
      <c r="Y67" s="57">
        <v>0</v>
      </c>
      <c r="Z67" s="57">
        <v>0</v>
      </c>
      <c r="AA67" s="57">
        <v>0</v>
      </c>
      <c r="AB67" s="57">
        <v>0</v>
      </c>
      <c r="AC67" s="57">
        <v>0</v>
      </c>
      <c r="AD67" s="57">
        <v>0</v>
      </c>
    </row>
    <row r="68" spans="1:30" ht="15.9" hidden="1" customHeight="1" outlineLevel="2" x14ac:dyDescent="0.25">
      <c r="A68" s="13" t="s">
        <v>99</v>
      </c>
      <c r="B68" s="59" t="s">
        <v>136</v>
      </c>
      <c r="C68" s="58" t="s">
        <v>308</v>
      </c>
      <c r="D68" s="57">
        <f t="shared" si="5"/>
        <v>918546.76</v>
      </c>
      <c r="E68" s="57">
        <v>0</v>
      </c>
      <c r="F68" s="57">
        <v>0</v>
      </c>
      <c r="G68" s="57">
        <v>0</v>
      </c>
      <c r="H68" s="57">
        <v>0</v>
      </c>
      <c r="I68" s="57">
        <v>0</v>
      </c>
      <c r="J68" s="57">
        <v>0</v>
      </c>
      <c r="K68" s="57">
        <v>0</v>
      </c>
      <c r="L68" s="57">
        <v>342773.45</v>
      </c>
      <c r="M68" s="57">
        <v>0</v>
      </c>
      <c r="N68" s="57">
        <v>0</v>
      </c>
      <c r="O68" s="57">
        <v>575773.31000000006</v>
      </c>
      <c r="P68" s="57">
        <v>0</v>
      </c>
      <c r="Q68" s="57">
        <v>0</v>
      </c>
      <c r="R68" s="57">
        <v>0</v>
      </c>
      <c r="S68" s="57">
        <v>0</v>
      </c>
      <c r="T68" s="57">
        <v>0</v>
      </c>
      <c r="U68" s="57">
        <v>0</v>
      </c>
      <c r="V68" s="57">
        <v>0</v>
      </c>
      <c r="W68" s="57">
        <v>0</v>
      </c>
      <c r="X68" s="57">
        <v>0</v>
      </c>
      <c r="Y68" s="57">
        <v>0</v>
      </c>
      <c r="Z68" s="57">
        <v>0</v>
      </c>
      <c r="AA68" s="57">
        <v>0</v>
      </c>
      <c r="AB68" s="57">
        <v>0</v>
      </c>
      <c r="AC68" s="57">
        <v>0</v>
      </c>
      <c r="AD68" s="57">
        <v>0</v>
      </c>
    </row>
    <row r="69" spans="1:30" ht="15.9" hidden="1" customHeight="1" outlineLevel="2" x14ac:dyDescent="0.25">
      <c r="A69" s="13" t="s">
        <v>99</v>
      </c>
      <c r="B69" s="59" t="s">
        <v>135</v>
      </c>
      <c r="C69" s="58" t="s">
        <v>309</v>
      </c>
      <c r="D69" s="57">
        <f t="shared" si="5"/>
        <v>10303.58</v>
      </c>
      <c r="E69" s="57">
        <v>0</v>
      </c>
      <c r="F69" s="57">
        <v>0</v>
      </c>
      <c r="G69" s="57">
        <v>0</v>
      </c>
      <c r="H69" s="57">
        <v>0</v>
      </c>
      <c r="I69" s="57">
        <v>0</v>
      </c>
      <c r="J69" s="57">
        <v>0</v>
      </c>
      <c r="K69" s="57">
        <v>0</v>
      </c>
      <c r="L69" s="57">
        <v>0</v>
      </c>
      <c r="M69" s="57">
        <v>0</v>
      </c>
      <c r="N69" s="57">
        <v>0</v>
      </c>
      <c r="O69" s="57">
        <v>0</v>
      </c>
      <c r="P69" s="57">
        <v>0</v>
      </c>
      <c r="Q69" s="57">
        <v>0</v>
      </c>
      <c r="R69" s="57">
        <v>0</v>
      </c>
      <c r="S69" s="57">
        <v>0</v>
      </c>
      <c r="T69" s="57">
        <v>0</v>
      </c>
      <c r="U69" s="57">
        <v>0</v>
      </c>
      <c r="V69" s="57">
        <v>0</v>
      </c>
      <c r="W69" s="57">
        <v>0</v>
      </c>
      <c r="X69" s="57">
        <v>10303.58</v>
      </c>
      <c r="Y69" s="57">
        <v>0</v>
      </c>
      <c r="Z69" s="57">
        <v>0</v>
      </c>
      <c r="AA69" s="57">
        <v>0</v>
      </c>
      <c r="AB69" s="57">
        <v>0</v>
      </c>
      <c r="AC69" s="57">
        <v>0</v>
      </c>
      <c r="AD69" s="57">
        <v>0</v>
      </c>
    </row>
    <row r="70" spans="1:30" ht="15.9" hidden="1" customHeight="1" outlineLevel="2" x14ac:dyDescent="0.25">
      <c r="A70" s="13" t="s">
        <v>99</v>
      </c>
      <c r="B70" s="59" t="s">
        <v>134</v>
      </c>
      <c r="C70" s="58" t="s">
        <v>310</v>
      </c>
      <c r="D70" s="57">
        <f t="shared" si="5"/>
        <v>312.63</v>
      </c>
      <c r="E70" s="57">
        <v>0</v>
      </c>
      <c r="F70" s="57">
        <v>0</v>
      </c>
      <c r="G70" s="57">
        <v>0</v>
      </c>
      <c r="H70" s="57">
        <v>0</v>
      </c>
      <c r="I70" s="57">
        <v>0</v>
      </c>
      <c r="J70" s="57">
        <v>0</v>
      </c>
      <c r="K70" s="57">
        <v>0</v>
      </c>
      <c r="L70" s="57">
        <v>0</v>
      </c>
      <c r="M70" s="57">
        <v>0</v>
      </c>
      <c r="N70" s="57">
        <v>0</v>
      </c>
      <c r="O70" s="57">
        <v>0</v>
      </c>
      <c r="P70" s="57">
        <v>0</v>
      </c>
      <c r="Q70" s="57">
        <v>0</v>
      </c>
      <c r="R70" s="57">
        <v>0</v>
      </c>
      <c r="S70" s="57">
        <v>0</v>
      </c>
      <c r="T70" s="57">
        <v>0</v>
      </c>
      <c r="U70" s="57">
        <v>0</v>
      </c>
      <c r="V70" s="57">
        <v>0</v>
      </c>
      <c r="W70" s="57">
        <v>0</v>
      </c>
      <c r="X70" s="57">
        <v>0</v>
      </c>
      <c r="Y70" s="57">
        <v>0</v>
      </c>
      <c r="Z70" s="57">
        <v>0</v>
      </c>
      <c r="AA70" s="57">
        <v>0</v>
      </c>
      <c r="AB70" s="57">
        <v>312.63</v>
      </c>
      <c r="AC70" s="57">
        <v>0</v>
      </c>
      <c r="AD70" s="57">
        <v>0</v>
      </c>
    </row>
    <row r="71" spans="1:30" ht="15.9" hidden="1" customHeight="1" outlineLevel="2" x14ac:dyDescent="0.25">
      <c r="A71" s="13" t="s">
        <v>99</v>
      </c>
      <c r="B71" s="59" t="s">
        <v>133</v>
      </c>
      <c r="C71" s="58" t="s">
        <v>311</v>
      </c>
      <c r="D71" s="57">
        <f t="shared" si="5"/>
        <v>52948.4</v>
      </c>
      <c r="E71" s="57">
        <v>0</v>
      </c>
      <c r="F71" s="57">
        <v>0</v>
      </c>
      <c r="G71" s="57">
        <v>0</v>
      </c>
      <c r="H71" s="57">
        <v>0</v>
      </c>
      <c r="I71" s="57">
        <v>0</v>
      </c>
      <c r="J71" s="57">
        <v>0</v>
      </c>
      <c r="K71" s="57">
        <v>0</v>
      </c>
      <c r="L71" s="57">
        <v>0</v>
      </c>
      <c r="M71" s="57">
        <v>0</v>
      </c>
      <c r="N71" s="57">
        <v>0</v>
      </c>
      <c r="O71" s="57">
        <v>0</v>
      </c>
      <c r="P71" s="57">
        <v>0</v>
      </c>
      <c r="Q71" s="57">
        <v>0</v>
      </c>
      <c r="R71" s="57">
        <v>0</v>
      </c>
      <c r="S71" s="57">
        <v>0</v>
      </c>
      <c r="T71" s="57">
        <v>0</v>
      </c>
      <c r="U71" s="57">
        <v>0</v>
      </c>
      <c r="V71" s="57">
        <v>0</v>
      </c>
      <c r="W71" s="57">
        <v>0</v>
      </c>
      <c r="X71" s="57">
        <v>0</v>
      </c>
      <c r="Y71" s="57">
        <v>0</v>
      </c>
      <c r="Z71" s="57">
        <v>0</v>
      </c>
      <c r="AA71" s="57">
        <v>0</v>
      </c>
      <c r="AB71" s="57">
        <v>0</v>
      </c>
      <c r="AC71" s="57">
        <v>0</v>
      </c>
      <c r="AD71" s="57">
        <v>52948.4</v>
      </c>
    </row>
    <row r="72" spans="1:30" ht="15.9" hidden="1" customHeight="1" outlineLevel="2" x14ac:dyDescent="0.25">
      <c r="A72" s="13" t="s">
        <v>99</v>
      </c>
      <c r="B72" s="59" t="s">
        <v>132</v>
      </c>
      <c r="C72" s="58" t="s">
        <v>312</v>
      </c>
      <c r="D72" s="57">
        <f t="shared" si="5"/>
        <v>129014.61</v>
      </c>
      <c r="E72" s="57">
        <v>0</v>
      </c>
      <c r="F72" s="57">
        <v>0</v>
      </c>
      <c r="G72" s="57">
        <v>0</v>
      </c>
      <c r="H72" s="57">
        <v>0</v>
      </c>
      <c r="I72" s="57">
        <v>0</v>
      </c>
      <c r="J72" s="57">
        <v>0</v>
      </c>
      <c r="K72" s="57">
        <v>0</v>
      </c>
      <c r="L72" s="57">
        <v>0</v>
      </c>
      <c r="M72" s="57">
        <v>0</v>
      </c>
      <c r="N72" s="57">
        <v>0</v>
      </c>
      <c r="O72" s="57">
        <v>127194.89</v>
      </c>
      <c r="P72" s="57">
        <v>0</v>
      </c>
      <c r="Q72" s="57">
        <v>0</v>
      </c>
      <c r="R72" s="57">
        <v>0</v>
      </c>
      <c r="S72" s="57">
        <v>0</v>
      </c>
      <c r="T72" s="57">
        <v>0</v>
      </c>
      <c r="U72" s="57">
        <v>0</v>
      </c>
      <c r="V72" s="57">
        <v>0</v>
      </c>
      <c r="W72" s="57">
        <v>0</v>
      </c>
      <c r="X72" s="57">
        <v>1389.86</v>
      </c>
      <c r="Y72" s="57">
        <v>0</v>
      </c>
      <c r="Z72" s="57">
        <v>0</v>
      </c>
      <c r="AA72" s="57">
        <v>0</v>
      </c>
      <c r="AB72" s="57">
        <v>429.86</v>
      </c>
      <c r="AC72" s="57">
        <v>0</v>
      </c>
      <c r="AD72" s="57">
        <v>0</v>
      </c>
    </row>
    <row r="73" spans="1:30" ht="15.9" hidden="1" customHeight="1" outlineLevel="2" x14ac:dyDescent="0.25">
      <c r="A73" s="13" t="s">
        <v>99</v>
      </c>
      <c r="B73" s="59" t="s">
        <v>131</v>
      </c>
      <c r="C73" s="58" t="s">
        <v>313</v>
      </c>
      <c r="D73" s="57">
        <f t="shared" si="5"/>
        <v>10367.48</v>
      </c>
      <c r="E73" s="57">
        <v>0</v>
      </c>
      <c r="F73" s="57">
        <v>0</v>
      </c>
      <c r="G73" s="57">
        <v>0</v>
      </c>
      <c r="H73" s="57">
        <v>10367.48</v>
      </c>
      <c r="I73" s="57">
        <v>0</v>
      </c>
      <c r="J73" s="57">
        <v>0</v>
      </c>
      <c r="K73" s="57">
        <v>0</v>
      </c>
      <c r="L73" s="57">
        <v>0</v>
      </c>
      <c r="M73" s="57">
        <v>0</v>
      </c>
      <c r="N73" s="57">
        <v>0</v>
      </c>
      <c r="O73" s="57">
        <v>0</v>
      </c>
      <c r="P73" s="57">
        <v>0</v>
      </c>
      <c r="Q73" s="57">
        <v>0</v>
      </c>
      <c r="R73" s="57">
        <v>0</v>
      </c>
      <c r="S73" s="57">
        <v>0</v>
      </c>
      <c r="T73" s="57">
        <v>0</v>
      </c>
      <c r="U73" s="57">
        <v>0</v>
      </c>
      <c r="V73" s="57">
        <v>0</v>
      </c>
      <c r="W73" s="57">
        <v>0</v>
      </c>
      <c r="X73" s="57">
        <v>0</v>
      </c>
      <c r="Y73" s="57">
        <v>0</v>
      </c>
      <c r="Z73" s="57">
        <v>0</v>
      </c>
      <c r="AA73" s="57">
        <v>0</v>
      </c>
      <c r="AB73" s="57">
        <v>0</v>
      </c>
      <c r="AC73" s="57">
        <v>0</v>
      </c>
      <c r="AD73" s="57">
        <v>0</v>
      </c>
    </row>
    <row r="74" spans="1:30" ht="15.9" hidden="1" customHeight="1" outlineLevel="2" x14ac:dyDescent="0.25">
      <c r="A74" s="13" t="s">
        <v>99</v>
      </c>
      <c r="B74" s="59" t="s">
        <v>130</v>
      </c>
      <c r="C74" s="58" t="s">
        <v>314</v>
      </c>
      <c r="D74" s="57">
        <f t="shared" si="5"/>
        <v>121.68</v>
      </c>
      <c r="E74" s="57">
        <v>0</v>
      </c>
      <c r="F74" s="57">
        <v>0</v>
      </c>
      <c r="G74" s="57">
        <v>0</v>
      </c>
      <c r="H74" s="57">
        <v>0</v>
      </c>
      <c r="I74" s="57">
        <v>0</v>
      </c>
      <c r="J74" s="57">
        <v>0</v>
      </c>
      <c r="K74" s="57">
        <v>0</v>
      </c>
      <c r="L74" s="57">
        <v>0</v>
      </c>
      <c r="M74" s="57">
        <v>0</v>
      </c>
      <c r="N74" s="57">
        <v>0</v>
      </c>
      <c r="O74" s="57">
        <v>0</v>
      </c>
      <c r="P74" s="57">
        <v>0</v>
      </c>
      <c r="Q74" s="57">
        <v>0</v>
      </c>
      <c r="R74" s="57">
        <v>0</v>
      </c>
      <c r="S74" s="57">
        <v>0</v>
      </c>
      <c r="T74" s="57">
        <v>0</v>
      </c>
      <c r="U74" s="57">
        <v>0</v>
      </c>
      <c r="V74" s="57">
        <v>121.68</v>
      </c>
      <c r="W74" s="57">
        <v>0</v>
      </c>
      <c r="X74" s="57">
        <v>0</v>
      </c>
      <c r="Y74" s="57">
        <v>0</v>
      </c>
      <c r="Z74" s="57">
        <v>0</v>
      </c>
      <c r="AA74" s="57">
        <v>0</v>
      </c>
      <c r="AB74" s="57">
        <v>0</v>
      </c>
      <c r="AC74" s="57">
        <v>0</v>
      </c>
      <c r="AD74" s="57">
        <v>0</v>
      </c>
    </row>
    <row r="75" spans="1:30" ht="15.9" hidden="1" customHeight="1" outlineLevel="2" x14ac:dyDescent="0.25">
      <c r="A75" s="13" t="s">
        <v>99</v>
      </c>
      <c r="B75" s="59" t="s">
        <v>129</v>
      </c>
      <c r="C75" s="58" t="s">
        <v>315</v>
      </c>
      <c r="D75" s="57">
        <f t="shared" si="5"/>
        <v>1056.93</v>
      </c>
      <c r="E75" s="57">
        <v>0</v>
      </c>
      <c r="F75" s="57">
        <v>0</v>
      </c>
      <c r="G75" s="57">
        <v>1056.93</v>
      </c>
      <c r="H75" s="57">
        <v>0</v>
      </c>
      <c r="I75" s="57">
        <v>0</v>
      </c>
      <c r="J75" s="57">
        <v>0</v>
      </c>
      <c r="K75" s="57">
        <v>0</v>
      </c>
      <c r="L75" s="57">
        <v>0</v>
      </c>
      <c r="M75" s="57">
        <v>0</v>
      </c>
      <c r="N75" s="57">
        <v>0</v>
      </c>
      <c r="O75" s="57">
        <v>0</v>
      </c>
      <c r="P75" s="57">
        <v>0</v>
      </c>
      <c r="Q75" s="57">
        <v>0</v>
      </c>
      <c r="R75" s="57">
        <v>0</v>
      </c>
      <c r="S75" s="57">
        <v>0</v>
      </c>
      <c r="T75" s="57">
        <v>0</v>
      </c>
      <c r="U75" s="57">
        <v>0</v>
      </c>
      <c r="V75" s="57">
        <v>0</v>
      </c>
      <c r="W75" s="57">
        <v>0</v>
      </c>
      <c r="X75" s="57">
        <v>0</v>
      </c>
      <c r="Y75" s="57">
        <v>0</v>
      </c>
      <c r="Z75" s="57">
        <v>0</v>
      </c>
      <c r="AA75" s="57">
        <v>0</v>
      </c>
      <c r="AB75" s="57">
        <v>0</v>
      </c>
      <c r="AC75" s="57">
        <v>0</v>
      </c>
      <c r="AD75" s="57">
        <v>0</v>
      </c>
    </row>
    <row r="76" spans="1:30" ht="15.9" hidden="1" customHeight="1" outlineLevel="2" x14ac:dyDescent="0.25">
      <c r="A76" s="13" t="s">
        <v>99</v>
      </c>
      <c r="B76" s="59" t="s">
        <v>128</v>
      </c>
      <c r="C76" s="58" t="s">
        <v>316</v>
      </c>
      <c r="D76" s="57">
        <f t="shared" si="5"/>
        <v>12425.76</v>
      </c>
      <c r="E76" s="57">
        <v>0</v>
      </c>
      <c r="F76" s="57">
        <v>0</v>
      </c>
      <c r="G76" s="57">
        <v>0</v>
      </c>
      <c r="H76" s="57">
        <v>0</v>
      </c>
      <c r="I76" s="57">
        <v>0</v>
      </c>
      <c r="J76" s="57">
        <v>0</v>
      </c>
      <c r="K76" s="57">
        <v>0</v>
      </c>
      <c r="L76" s="57">
        <v>0</v>
      </c>
      <c r="M76" s="57">
        <v>0</v>
      </c>
      <c r="N76" s="57">
        <v>0</v>
      </c>
      <c r="O76" s="57">
        <v>0</v>
      </c>
      <c r="P76" s="57">
        <v>0</v>
      </c>
      <c r="Q76" s="57">
        <v>0</v>
      </c>
      <c r="R76" s="57">
        <v>0</v>
      </c>
      <c r="S76" s="57">
        <v>0</v>
      </c>
      <c r="T76" s="57">
        <v>0</v>
      </c>
      <c r="U76" s="57">
        <v>0</v>
      </c>
      <c r="V76" s="57">
        <v>0</v>
      </c>
      <c r="W76" s="57">
        <v>0</v>
      </c>
      <c r="X76" s="57">
        <v>0</v>
      </c>
      <c r="Y76" s="57">
        <v>12425.76</v>
      </c>
      <c r="Z76" s="57">
        <v>0</v>
      </c>
      <c r="AA76" s="57">
        <v>0</v>
      </c>
      <c r="AB76" s="57">
        <v>0</v>
      </c>
      <c r="AC76" s="57">
        <v>0</v>
      </c>
      <c r="AD76" s="57">
        <v>0</v>
      </c>
    </row>
    <row r="77" spans="1:30" ht="15.9" hidden="1" customHeight="1" outlineLevel="2" x14ac:dyDescent="0.25">
      <c r="A77" s="13" t="s">
        <v>99</v>
      </c>
      <c r="B77" s="59" t="s">
        <v>127</v>
      </c>
      <c r="C77" s="58" t="s">
        <v>317</v>
      </c>
      <c r="D77" s="57">
        <f t="shared" ref="D77:D105" si="6">SUM(E77:AD77)</f>
        <v>50244.54</v>
      </c>
      <c r="E77" s="57">
        <v>0</v>
      </c>
      <c r="F77" s="57">
        <v>0</v>
      </c>
      <c r="G77" s="57">
        <v>50244.54</v>
      </c>
      <c r="H77" s="57">
        <v>0</v>
      </c>
      <c r="I77" s="57">
        <v>0</v>
      </c>
      <c r="J77" s="57">
        <v>0</v>
      </c>
      <c r="K77" s="57">
        <v>0</v>
      </c>
      <c r="L77" s="57">
        <v>0</v>
      </c>
      <c r="M77" s="57">
        <v>0</v>
      </c>
      <c r="N77" s="57">
        <v>0</v>
      </c>
      <c r="O77" s="57">
        <v>0</v>
      </c>
      <c r="P77" s="57">
        <v>0</v>
      </c>
      <c r="Q77" s="57">
        <v>0</v>
      </c>
      <c r="R77" s="57">
        <v>0</v>
      </c>
      <c r="S77" s="57">
        <v>0</v>
      </c>
      <c r="T77" s="57">
        <v>0</v>
      </c>
      <c r="U77" s="57">
        <v>0</v>
      </c>
      <c r="V77" s="57">
        <v>0</v>
      </c>
      <c r="W77" s="57">
        <v>0</v>
      </c>
      <c r="X77" s="57">
        <v>0</v>
      </c>
      <c r="Y77" s="57">
        <v>0</v>
      </c>
      <c r="Z77" s="57">
        <v>0</v>
      </c>
      <c r="AA77" s="57">
        <v>0</v>
      </c>
      <c r="AB77" s="57">
        <v>0</v>
      </c>
      <c r="AC77" s="57">
        <v>0</v>
      </c>
      <c r="AD77" s="57">
        <v>0</v>
      </c>
    </row>
    <row r="78" spans="1:30" ht="15.9" hidden="1" customHeight="1" outlineLevel="2" x14ac:dyDescent="0.25">
      <c r="A78" s="13" t="s">
        <v>99</v>
      </c>
      <c r="B78" s="59" t="s">
        <v>126</v>
      </c>
      <c r="C78" s="58" t="s">
        <v>318</v>
      </c>
      <c r="D78" s="57">
        <f t="shared" si="6"/>
        <v>350748.78</v>
      </c>
      <c r="E78" s="57">
        <v>0</v>
      </c>
      <c r="F78" s="57">
        <v>0</v>
      </c>
      <c r="G78" s="57">
        <v>0</v>
      </c>
      <c r="H78" s="57">
        <v>0</v>
      </c>
      <c r="I78" s="57">
        <v>0</v>
      </c>
      <c r="J78" s="57">
        <v>0</v>
      </c>
      <c r="K78" s="57">
        <v>0</v>
      </c>
      <c r="L78" s="57">
        <v>0</v>
      </c>
      <c r="M78" s="57">
        <v>331180.81</v>
      </c>
      <c r="N78" s="57">
        <v>0</v>
      </c>
      <c r="O78" s="57">
        <v>0</v>
      </c>
      <c r="P78" s="57">
        <v>0</v>
      </c>
      <c r="Q78" s="57">
        <v>0</v>
      </c>
      <c r="R78" s="57">
        <v>0</v>
      </c>
      <c r="S78" s="57">
        <v>0</v>
      </c>
      <c r="T78" s="57">
        <v>0</v>
      </c>
      <c r="U78" s="57">
        <v>0</v>
      </c>
      <c r="V78" s="57">
        <v>0</v>
      </c>
      <c r="W78" s="57">
        <v>0</v>
      </c>
      <c r="X78" s="57">
        <v>0</v>
      </c>
      <c r="Y78" s="57">
        <v>0</v>
      </c>
      <c r="Z78" s="57">
        <v>0</v>
      </c>
      <c r="AA78" s="57">
        <v>0</v>
      </c>
      <c r="AB78" s="57">
        <v>19567.97</v>
      </c>
      <c r="AC78" s="57">
        <v>0</v>
      </c>
      <c r="AD78" s="57">
        <v>0</v>
      </c>
    </row>
    <row r="79" spans="1:30" ht="15.9" hidden="1" customHeight="1" outlineLevel="2" x14ac:dyDescent="0.25">
      <c r="A79" s="13" t="s">
        <v>99</v>
      </c>
      <c r="B79" s="59" t="s">
        <v>125</v>
      </c>
      <c r="C79" s="58" t="s">
        <v>319</v>
      </c>
      <c r="D79" s="57">
        <f t="shared" si="6"/>
        <v>6824.2</v>
      </c>
      <c r="E79" s="57">
        <v>0</v>
      </c>
      <c r="F79" s="57">
        <v>0</v>
      </c>
      <c r="G79" s="57">
        <v>0</v>
      </c>
      <c r="H79" s="57">
        <v>6824.2</v>
      </c>
      <c r="I79" s="57">
        <v>0</v>
      </c>
      <c r="J79" s="57">
        <v>0</v>
      </c>
      <c r="K79" s="57">
        <v>0</v>
      </c>
      <c r="L79" s="57">
        <v>0</v>
      </c>
      <c r="M79" s="57">
        <v>0</v>
      </c>
      <c r="N79" s="57">
        <v>0</v>
      </c>
      <c r="O79" s="57">
        <v>0</v>
      </c>
      <c r="P79" s="57">
        <v>0</v>
      </c>
      <c r="Q79" s="57">
        <v>0</v>
      </c>
      <c r="R79" s="57">
        <v>0</v>
      </c>
      <c r="S79" s="57">
        <v>0</v>
      </c>
      <c r="T79" s="57">
        <v>0</v>
      </c>
      <c r="U79" s="57">
        <v>0</v>
      </c>
      <c r="V79" s="57">
        <v>0</v>
      </c>
      <c r="W79" s="57">
        <v>0</v>
      </c>
      <c r="X79" s="57">
        <v>0</v>
      </c>
      <c r="Y79" s="57">
        <v>0</v>
      </c>
      <c r="Z79" s="57">
        <v>0</v>
      </c>
      <c r="AA79" s="57">
        <v>0</v>
      </c>
      <c r="AB79" s="57">
        <v>0</v>
      </c>
      <c r="AC79" s="57">
        <v>0</v>
      </c>
      <c r="AD79" s="57">
        <v>0</v>
      </c>
    </row>
    <row r="80" spans="1:30" ht="15.9" hidden="1" customHeight="1" outlineLevel="2" x14ac:dyDescent="0.25">
      <c r="A80" s="13" t="s">
        <v>99</v>
      </c>
      <c r="B80" s="59" t="s">
        <v>124</v>
      </c>
      <c r="C80" s="58" t="s">
        <v>320</v>
      </c>
      <c r="D80" s="57">
        <f t="shared" si="6"/>
        <v>3821.75</v>
      </c>
      <c r="E80" s="57">
        <v>0</v>
      </c>
      <c r="F80" s="57">
        <v>0</v>
      </c>
      <c r="G80" s="57">
        <v>0</v>
      </c>
      <c r="H80" s="57">
        <v>0</v>
      </c>
      <c r="I80" s="57">
        <v>0</v>
      </c>
      <c r="J80" s="57">
        <v>0</v>
      </c>
      <c r="K80" s="57">
        <v>0</v>
      </c>
      <c r="L80" s="57">
        <v>0</v>
      </c>
      <c r="M80" s="57">
        <v>0</v>
      </c>
      <c r="N80" s="57">
        <v>0</v>
      </c>
      <c r="O80" s="57">
        <v>0</v>
      </c>
      <c r="P80" s="57">
        <v>0</v>
      </c>
      <c r="Q80" s="57">
        <v>0</v>
      </c>
      <c r="R80" s="57">
        <v>0</v>
      </c>
      <c r="S80" s="57">
        <v>0</v>
      </c>
      <c r="T80" s="57">
        <v>0</v>
      </c>
      <c r="U80" s="57">
        <v>0</v>
      </c>
      <c r="V80" s="57">
        <v>0</v>
      </c>
      <c r="W80" s="57">
        <v>0</v>
      </c>
      <c r="X80" s="57">
        <v>3821.75</v>
      </c>
      <c r="Y80" s="57">
        <v>0</v>
      </c>
      <c r="Z80" s="57">
        <v>0</v>
      </c>
      <c r="AA80" s="57">
        <v>0</v>
      </c>
      <c r="AB80" s="57">
        <v>0</v>
      </c>
      <c r="AC80" s="57">
        <v>0</v>
      </c>
      <c r="AD80" s="57">
        <v>0</v>
      </c>
    </row>
    <row r="81" spans="1:30" ht="15.9" hidden="1" customHeight="1" outlineLevel="2" x14ac:dyDescent="0.25">
      <c r="A81" s="13" t="s">
        <v>99</v>
      </c>
      <c r="B81" s="59" t="s">
        <v>123</v>
      </c>
      <c r="C81" s="58" t="s">
        <v>321</v>
      </c>
      <c r="D81" s="57">
        <f t="shared" si="6"/>
        <v>255377.91</v>
      </c>
      <c r="E81" s="57">
        <v>0</v>
      </c>
      <c r="F81" s="57">
        <v>33306.730000000003</v>
      </c>
      <c r="G81" s="57">
        <v>0</v>
      </c>
      <c r="H81" s="57">
        <v>0</v>
      </c>
      <c r="I81" s="57">
        <v>0</v>
      </c>
      <c r="J81" s="57">
        <v>0</v>
      </c>
      <c r="K81" s="57">
        <v>0</v>
      </c>
      <c r="L81" s="57">
        <v>0</v>
      </c>
      <c r="M81" s="57">
        <v>0</v>
      </c>
      <c r="N81" s="57">
        <v>0</v>
      </c>
      <c r="O81" s="57">
        <v>0</v>
      </c>
      <c r="P81" s="57">
        <v>0</v>
      </c>
      <c r="Q81" s="57">
        <v>0</v>
      </c>
      <c r="R81" s="57">
        <v>0</v>
      </c>
      <c r="S81" s="57">
        <v>0</v>
      </c>
      <c r="T81" s="57">
        <v>0</v>
      </c>
      <c r="U81" s="57">
        <v>0</v>
      </c>
      <c r="V81" s="57">
        <v>0</v>
      </c>
      <c r="W81" s="57">
        <v>0</v>
      </c>
      <c r="X81" s="57">
        <v>0</v>
      </c>
      <c r="Y81" s="57">
        <v>0</v>
      </c>
      <c r="Z81" s="57">
        <v>0</v>
      </c>
      <c r="AA81" s="57">
        <v>0</v>
      </c>
      <c r="AB81" s="57">
        <v>222071.18</v>
      </c>
      <c r="AC81" s="57">
        <v>0</v>
      </c>
      <c r="AD81" s="57">
        <v>0</v>
      </c>
    </row>
    <row r="82" spans="1:30" ht="15.9" hidden="1" customHeight="1" outlineLevel="2" x14ac:dyDescent="0.25">
      <c r="A82" s="13" t="s">
        <v>99</v>
      </c>
      <c r="B82" s="59" t="s">
        <v>122</v>
      </c>
      <c r="C82" s="58" t="s">
        <v>322</v>
      </c>
      <c r="D82" s="57">
        <f t="shared" si="6"/>
        <v>9147.83</v>
      </c>
      <c r="E82" s="57">
        <v>0</v>
      </c>
      <c r="F82" s="57">
        <v>0</v>
      </c>
      <c r="G82" s="57">
        <v>0</v>
      </c>
      <c r="H82" s="57">
        <v>0</v>
      </c>
      <c r="I82" s="57">
        <v>9147.83</v>
      </c>
      <c r="J82" s="57">
        <v>0</v>
      </c>
      <c r="K82" s="57">
        <v>0</v>
      </c>
      <c r="L82" s="57">
        <v>0</v>
      </c>
      <c r="M82" s="57">
        <v>0</v>
      </c>
      <c r="N82" s="57">
        <v>0</v>
      </c>
      <c r="O82" s="57">
        <v>0</v>
      </c>
      <c r="P82" s="57">
        <v>0</v>
      </c>
      <c r="Q82" s="57">
        <v>0</v>
      </c>
      <c r="R82" s="57">
        <v>0</v>
      </c>
      <c r="S82" s="57">
        <v>0</v>
      </c>
      <c r="T82" s="57">
        <v>0</v>
      </c>
      <c r="U82" s="57">
        <v>0</v>
      </c>
      <c r="V82" s="57">
        <v>0</v>
      </c>
      <c r="W82" s="57">
        <v>0</v>
      </c>
      <c r="X82" s="57">
        <v>0</v>
      </c>
      <c r="Y82" s="57">
        <v>0</v>
      </c>
      <c r="Z82" s="57">
        <v>0</v>
      </c>
      <c r="AA82" s="57">
        <v>0</v>
      </c>
      <c r="AB82" s="57">
        <v>0</v>
      </c>
      <c r="AC82" s="57">
        <v>0</v>
      </c>
      <c r="AD82" s="57">
        <v>0</v>
      </c>
    </row>
    <row r="83" spans="1:30" ht="15.9" hidden="1" customHeight="1" outlineLevel="2" x14ac:dyDescent="0.25">
      <c r="A83" s="13" t="s">
        <v>99</v>
      </c>
      <c r="B83" s="59" t="s">
        <v>121</v>
      </c>
      <c r="C83" s="58" t="s">
        <v>323</v>
      </c>
      <c r="D83" s="57">
        <f t="shared" si="6"/>
        <v>9037.44</v>
      </c>
      <c r="E83" s="57">
        <v>0</v>
      </c>
      <c r="F83" s="57">
        <v>0</v>
      </c>
      <c r="G83" s="57">
        <v>0</v>
      </c>
      <c r="H83" s="57">
        <v>0</v>
      </c>
      <c r="I83" s="57">
        <v>9037.44</v>
      </c>
      <c r="J83" s="57">
        <v>0</v>
      </c>
      <c r="K83" s="57">
        <v>0</v>
      </c>
      <c r="L83" s="57">
        <v>0</v>
      </c>
      <c r="M83" s="57">
        <v>0</v>
      </c>
      <c r="N83" s="57">
        <v>0</v>
      </c>
      <c r="O83" s="57">
        <v>0</v>
      </c>
      <c r="P83" s="57">
        <v>0</v>
      </c>
      <c r="Q83" s="57">
        <v>0</v>
      </c>
      <c r="R83" s="57">
        <v>0</v>
      </c>
      <c r="S83" s="57">
        <v>0</v>
      </c>
      <c r="T83" s="57">
        <v>0</v>
      </c>
      <c r="U83" s="57">
        <v>0</v>
      </c>
      <c r="V83" s="57">
        <v>0</v>
      </c>
      <c r="W83" s="57">
        <v>0</v>
      </c>
      <c r="X83" s="57">
        <v>0</v>
      </c>
      <c r="Y83" s="57">
        <v>0</v>
      </c>
      <c r="Z83" s="57">
        <v>0</v>
      </c>
      <c r="AA83" s="57">
        <v>0</v>
      </c>
      <c r="AB83" s="57">
        <v>0</v>
      </c>
      <c r="AC83" s="57">
        <v>0</v>
      </c>
      <c r="AD83" s="57">
        <v>0</v>
      </c>
    </row>
    <row r="84" spans="1:30" ht="15.9" hidden="1" customHeight="1" outlineLevel="2" x14ac:dyDescent="0.25">
      <c r="A84" s="13" t="s">
        <v>99</v>
      </c>
      <c r="B84" s="59" t="s">
        <v>120</v>
      </c>
      <c r="C84" s="58" t="s">
        <v>324</v>
      </c>
      <c r="D84" s="57">
        <f t="shared" si="6"/>
        <v>41818.26</v>
      </c>
      <c r="E84" s="57">
        <v>0</v>
      </c>
      <c r="F84" s="57">
        <v>0</v>
      </c>
      <c r="G84" s="57">
        <v>0</v>
      </c>
      <c r="H84" s="57">
        <v>41818.26</v>
      </c>
      <c r="I84" s="57">
        <v>0</v>
      </c>
      <c r="J84" s="57">
        <v>0</v>
      </c>
      <c r="K84" s="57">
        <v>0</v>
      </c>
      <c r="L84" s="57">
        <v>0</v>
      </c>
      <c r="M84" s="57">
        <v>0</v>
      </c>
      <c r="N84" s="57">
        <v>0</v>
      </c>
      <c r="O84" s="57">
        <v>0</v>
      </c>
      <c r="P84" s="57">
        <v>0</v>
      </c>
      <c r="Q84" s="57">
        <v>0</v>
      </c>
      <c r="R84" s="57">
        <v>0</v>
      </c>
      <c r="S84" s="57">
        <v>0</v>
      </c>
      <c r="T84" s="57">
        <v>0</v>
      </c>
      <c r="U84" s="57">
        <v>0</v>
      </c>
      <c r="V84" s="57">
        <v>0</v>
      </c>
      <c r="W84" s="57">
        <v>0</v>
      </c>
      <c r="X84" s="57">
        <v>0</v>
      </c>
      <c r="Y84" s="57">
        <v>0</v>
      </c>
      <c r="Z84" s="57">
        <v>0</v>
      </c>
      <c r="AA84" s="57">
        <v>0</v>
      </c>
      <c r="AB84" s="57">
        <v>0</v>
      </c>
      <c r="AC84" s="57">
        <v>0</v>
      </c>
      <c r="AD84" s="57">
        <v>0</v>
      </c>
    </row>
    <row r="85" spans="1:30" ht="15.9" hidden="1" customHeight="1" outlineLevel="2" x14ac:dyDescent="0.25">
      <c r="A85" s="13" t="s">
        <v>99</v>
      </c>
      <c r="B85" s="59" t="s">
        <v>119</v>
      </c>
      <c r="C85" s="58" t="s">
        <v>325</v>
      </c>
      <c r="D85" s="57">
        <f t="shared" si="6"/>
        <v>13072.23</v>
      </c>
      <c r="E85" s="57">
        <v>0</v>
      </c>
      <c r="F85" s="57">
        <v>0</v>
      </c>
      <c r="G85" s="57">
        <v>0</v>
      </c>
      <c r="H85" s="57">
        <v>0</v>
      </c>
      <c r="I85" s="57">
        <v>0</v>
      </c>
      <c r="J85" s="57">
        <v>0</v>
      </c>
      <c r="K85" s="57">
        <v>0</v>
      </c>
      <c r="L85" s="57">
        <v>0</v>
      </c>
      <c r="M85" s="57">
        <v>0</v>
      </c>
      <c r="N85" s="57">
        <v>0</v>
      </c>
      <c r="O85" s="57">
        <v>0</v>
      </c>
      <c r="P85" s="57">
        <v>0</v>
      </c>
      <c r="Q85" s="57">
        <v>0</v>
      </c>
      <c r="R85" s="57">
        <v>0</v>
      </c>
      <c r="S85" s="57">
        <v>0</v>
      </c>
      <c r="T85" s="57">
        <v>0</v>
      </c>
      <c r="U85" s="57">
        <v>0</v>
      </c>
      <c r="V85" s="57">
        <v>0</v>
      </c>
      <c r="W85" s="57">
        <v>0</v>
      </c>
      <c r="X85" s="57">
        <v>0</v>
      </c>
      <c r="Y85" s="57">
        <v>13072.23</v>
      </c>
      <c r="Z85" s="57">
        <v>0</v>
      </c>
      <c r="AA85" s="57">
        <v>0</v>
      </c>
      <c r="AB85" s="57">
        <v>0</v>
      </c>
      <c r="AC85" s="57">
        <v>0</v>
      </c>
      <c r="AD85" s="57">
        <v>0</v>
      </c>
    </row>
    <row r="86" spans="1:30" ht="15.9" hidden="1" customHeight="1" outlineLevel="2" x14ac:dyDescent="0.25">
      <c r="A86" s="13" t="s">
        <v>99</v>
      </c>
      <c r="B86" s="59" t="s">
        <v>118</v>
      </c>
      <c r="C86" s="58" t="s">
        <v>326</v>
      </c>
      <c r="D86" s="57">
        <f t="shared" si="6"/>
        <v>989.05</v>
      </c>
      <c r="E86" s="57">
        <v>0</v>
      </c>
      <c r="F86" s="57">
        <v>0</v>
      </c>
      <c r="G86" s="57">
        <v>0</v>
      </c>
      <c r="H86" s="57">
        <v>0</v>
      </c>
      <c r="I86" s="57">
        <v>0</v>
      </c>
      <c r="J86" s="57">
        <v>0</v>
      </c>
      <c r="K86" s="57">
        <v>0</v>
      </c>
      <c r="L86" s="57">
        <v>0</v>
      </c>
      <c r="M86" s="57">
        <v>0</v>
      </c>
      <c r="N86" s="57">
        <v>0</v>
      </c>
      <c r="O86" s="57">
        <v>0</v>
      </c>
      <c r="P86" s="57">
        <v>0</v>
      </c>
      <c r="Q86" s="57">
        <v>0</v>
      </c>
      <c r="R86" s="57">
        <v>0</v>
      </c>
      <c r="S86" s="57">
        <v>0</v>
      </c>
      <c r="T86" s="57">
        <v>0</v>
      </c>
      <c r="U86" s="57">
        <v>0</v>
      </c>
      <c r="V86" s="57">
        <v>0</v>
      </c>
      <c r="W86" s="57">
        <v>0</v>
      </c>
      <c r="X86" s="57">
        <v>989.05</v>
      </c>
      <c r="Y86" s="57">
        <v>0</v>
      </c>
      <c r="Z86" s="57">
        <v>0</v>
      </c>
      <c r="AA86" s="57">
        <v>0</v>
      </c>
      <c r="AB86" s="57">
        <v>0</v>
      </c>
      <c r="AC86" s="57">
        <v>0</v>
      </c>
      <c r="AD86" s="57">
        <v>0</v>
      </c>
    </row>
    <row r="87" spans="1:30" ht="15.9" hidden="1" customHeight="1" outlineLevel="2" x14ac:dyDescent="0.25">
      <c r="A87" s="13" t="s">
        <v>99</v>
      </c>
      <c r="B87" s="59" t="s">
        <v>117</v>
      </c>
      <c r="C87" s="58" t="s">
        <v>327</v>
      </c>
      <c r="D87" s="57">
        <f t="shared" si="6"/>
        <v>4322.2599999999993</v>
      </c>
      <c r="E87" s="57">
        <v>0</v>
      </c>
      <c r="F87" s="57">
        <v>0</v>
      </c>
      <c r="G87" s="57">
        <v>0</v>
      </c>
      <c r="H87" s="57">
        <v>0</v>
      </c>
      <c r="I87" s="57">
        <v>0</v>
      </c>
      <c r="J87" s="57">
        <v>263.87</v>
      </c>
      <c r="K87" s="57">
        <v>0</v>
      </c>
      <c r="L87" s="57">
        <v>3976.91</v>
      </c>
      <c r="M87" s="57">
        <v>0</v>
      </c>
      <c r="N87" s="57">
        <v>0</v>
      </c>
      <c r="O87" s="57">
        <v>0</v>
      </c>
      <c r="P87" s="57">
        <v>0</v>
      </c>
      <c r="Q87" s="57">
        <v>0</v>
      </c>
      <c r="R87" s="57">
        <v>0</v>
      </c>
      <c r="S87" s="57">
        <v>0</v>
      </c>
      <c r="T87" s="57">
        <v>0</v>
      </c>
      <c r="U87" s="57">
        <v>0</v>
      </c>
      <c r="V87" s="57">
        <v>0</v>
      </c>
      <c r="W87" s="57">
        <v>81.48</v>
      </c>
      <c r="X87" s="57">
        <v>0</v>
      </c>
      <c r="Y87" s="57">
        <v>0</v>
      </c>
      <c r="Z87" s="57">
        <v>0</v>
      </c>
      <c r="AA87" s="57">
        <v>0</v>
      </c>
      <c r="AB87" s="57">
        <v>0</v>
      </c>
      <c r="AC87" s="57">
        <v>0</v>
      </c>
      <c r="AD87" s="57">
        <v>0</v>
      </c>
    </row>
    <row r="88" spans="1:30" ht="15.9" hidden="1" customHeight="1" outlineLevel="2" x14ac:dyDescent="0.25">
      <c r="A88" s="13" t="s">
        <v>99</v>
      </c>
      <c r="B88" s="59" t="s">
        <v>116</v>
      </c>
      <c r="C88" s="58" t="s">
        <v>328</v>
      </c>
      <c r="D88" s="57">
        <f t="shared" si="6"/>
        <v>7870.7</v>
      </c>
      <c r="E88" s="57">
        <v>20.14</v>
      </c>
      <c r="F88" s="57">
        <v>213.64</v>
      </c>
      <c r="G88" s="57">
        <v>98.73</v>
      </c>
      <c r="H88" s="57">
        <v>0</v>
      </c>
      <c r="I88" s="57">
        <v>0</v>
      </c>
      <c r="J88" s="57">
        <v>0</v>
      </c>
      <c r="K88" s="57">
        <v>0</v>
      </c>
      <c r="L88" s="57">
        <v>0</v>
      </c>
      <c r="M88" s="57">
        <v>165.24</v>
      </c>
      <c r="N88" s="57">
        <v>0</v>
      </c>
      <c r="O88" s="57">
        <v>0</v>
      </c>
      <c r="P88" s="57">
        <v>0</v>
      </c>
      <c r="Q88" s="57">
        <v>0</v>
      </c>
      <c r="R88" s="57">
        <v>0</v>
      </c>
      <c r="S88" s="57">
        <v>0</v>
      </c>
      <c r="T88" s="57">
        <v>0</v>
      </c>
      <c r="U88" s="57">
        <v>0</v>
      </c>
      <c r="V88" s="57">
        <v>0</v>
      </c>
      <c r="W88" s="57">
        <v>0</v>
      </c>
      <c r="X88" s="57">
        <v>30.52</v>
      </c>
      <c r="Y88" s="57">
        <v>48.69</v>
      </c>
      <c r="Z88" s="57">
        <v>0</v>
      </c>
      <c r="AA88" s="57">
        <v>265.51</v>
      </c>
      <c r="AB88" s="57">
        <v>7028.23</v>
      </c>
      <c r="AC88" s="57">
        <v>0</v>
      </c>
      <c r="AD88" s="57">
        <v>0</v>
      </c>
    </row>
    <row r="89" spans="1:30" ht="15.9" hidden="1" customHeight="1" outlineLevel="2" x14ac:dyDescent="0.25">
      <c r="A89" s="13" t="s">
        <v>99</v>
      </c>
      <c r="B89" s="59" t="s">
        <v>115</v>
      </c>
      <c r="C89" s="58" t="s">
        <v>329</v>
      </c>
      <c r="D89" s="57">
        <f t="shared" si="6"/>
        <v>101248.53000000001</v>
      </c>
      <c r="E89" s="57">
        <v>0</v>
      </c>
      <c r="F89" s="57">
        <v>0</v>
      </c>
      <c r="G89" s="57">
        <v>0</v>
      </c>
      <c r="H89" s="57">
        <v>494.33</v>
      </c>
      <c r="I89" s="57">
        <v>484.02</v>
      </c>
      <c r="J89" s="57">
        <v>0.97</v>
      </c>
      <c r="K89" s="57">
        <v>66614.91</v>
      </c>
      <c r="L89" s="57">
        <v>0</v>
      </c>
      <c r="M89" s="57">
        <v>0</v>
      </c>
      <c r="N89" s="57">
        <v>810.3</v>
      </c>
      <c r="O89" s="57">
        <v>0</v>
      </c>
      <c r="P89" s="57">
        <v>542.21</v>
      </c>
      <c r="Q89" s="57">
        <v>758.92</v>
      </c>
      <c r="R89" s="57">
        <v>0</v>
      </c>
      <c r="S89" s="57">
        <v>3275.55</v>
      </c>
      <c r="T89" s="57">
        <v>10347.879999999999</v>
      </c>
      <c r="U89" s="57">
        <v>376.56</v>
      </c>
      <c r="V89" s="57">
        <v>3704.17</v>
      </c>
      <c r="W89" s="57">
        <v>2126.2800000000002</v>
      </c>
      <c r="X89" s="57">
        <v>3751.18</v>
      </c>
      <c r="Y89" s="57">
        <v>0</v>
      </c>
      <c r="Z89" s="57">
        <v>7961.25</v>
      </c>
      <c r="AA89" s="57">
        <v>0</v>
      </c>
      <c r="AB89" s="57">
        <v>0</v>
      </c>
      <c r="AC89" s="57">
        <v>0</v>
      </c>
      <c r="AD89" s="57">
        <v>0</v>
      </c>
    </row>
    <row r="90" spans="1:30" ht="15.9" hidden="1" customHeight="1" outlineLevel="2" x14ac:dyDescent="0.25">
      <c r="A90" s="13" t="s">
        <v>99</v>
      </c>
      <c r="B90" s="59" t="s">
        <v>114</v>
      </c>
      <c r="C90" s="58" t="s">
        <v>330</v>
      </c>
      <c r="D90" s="57">
        <f t="shared" si="6"/>
        <v>2171.8000000000002</v>
      </c>
      <c r="E90" s="57">
        <v>0</v>
      </c>
      <c r="F90" s="57">
        <v>0</v>
      </c>
      <c r="G90" s="57">
        <v>0</v>
      </c>
      <c r="H90" s="57">
        <v>0</v>
      </c>
      <c r="I90" s="57">
        <v>0</v>
      </c>
      <c r="J90" s="57">
        <v>0</v>
      </c>
      <c r="K90" s="57">
        <v>0</v>
      </c>
      <c r="L90" s="57">
        <v>0</v>
      </c>
      <c r="M90" s="57">
        <v>0</v>
      </c>
      <c r="N90" s="57">
        <v>714.76</v>
      </c>
      <c r="O90" s="57">
        <v>0</v>
      </c>
      <c r="P90" s="57">
        <v>461.34</v>
      </c>
      <c r="Q90" s="57">
        <v>0</v>
      </c>
      <c r="R90" s="57">
        <v>0</v>
      </c>
      <c r="S90" s="57">
        <v>0</v>
      </c>
      <c r="T90" s="57">
        <v>0</v>
      </c>
      <c r="U90" s="57">
        <v>332.17</v>
      </c>
      <c r="V90" s="57">
        <v>0</v>
      </c>
      <c r="W90" s="57">
        <v>663.53</v>
      </c>
      <c r="X90" s="57">
        <v>0</v>
      </c>
      <c r="Y90" s="57">
        <v>0</v>
      </c>
      <c r="Z90" s="57">
        <v>0</v>
      </c>
      <c r="AA90" s="57">
        <v>0</v>
      </c>
      <c r="AB90" s="57">
        <v>0</v>
      </c>
      <c r="AC90" s="57">
        <v>0</v>
      </c>
      <c r="AD90" s="57">
        <v>0</v>
      </c>
    </row>
    <row r="91" spans="1:30" ht="15.9" hidden="1" customHeight="1" outlineLevel="2" x14ac:dyDescent="0.25">
      <c r="A91" s="13" t="s">
        <v>99</v>
      </c>
      <c r="B91" s="59" t="s">
        <v>113</v>
      </c>
      <c r="C91" s="58" t="s">
        <v>331</v>
      </c>
      <c r="D91" s="57">
        <f t="shared" si="6"/>
        <v>44477.04</v>
      </c>
      <c r="E91" s="57">
        <v>0</v>
      </c>
      <c r="F91" s="57">
        <v>0</v>
      </c>
      <c r="G91" s="57">
        <v>0</v>
      </c>
      <c r="H91" s="57">
        <v>0</v>
      </c>
      <c r="I91" s="57">
        <v>2858.59</v>
      </c>
      <c r="J91" s="57">
        <v>0</v>
      </c>
      <c r="K91" s="57">
        <v>0</v>
      </c>
      <c r="L91" s="57">
        <v>0</v>
      </c>
      <c r="M91" s="57">
        <v>0</v>
      </c>
      <c r="N91" s="57">
        <v>0</v>
      </c>
      <c r="O91" s="57">
        <v>0</v>
      </c>
      <c r="P91" s="57">
        <v>0</v>
      </c>
      <c r="Q91" s="57">
        <v>4477.58</v>
      </c>
      <c r="R91" s="57">
        <v>0</v>
      </c>
      <c r="S91" s="57">
        <v>5380.12</v>
      </c>
      <c r="T91" s="57">
        <v>26147.85</v>
      </c>
      <c r="U91" s="57">
        <v>0</v>
      </c>
      <c r="V91" s="57">
        <v>0</v>
      </c>
      <c r="W91" s="57">
        <v>0</v>
      </c>
      <c r="X91" s="57">
        <v>0</v>
      </c>
      <c r="Y91" s="57">
        <v>0</v>
      </c>
      <c r="Z91" s="57">
        <v>5612.9</v>
      </c>
      <c r="AA91" s="57">
        <v>0</v>
      </c>
      <c r="AB91" s="57">
        <v>0</v>
      </c>
      <c r="AC91" s="57">
        <v>0</v>
      </c>
      <c r="AD91" s="57">
        <v>0</v>
      </c>
    </row>
    <row r="92" spans="1:30" ht="15.9" hidden="1" customHeight="1" outlineLevel="2" x14ac:dyDescent="0.25">
      <c r="A92" s="13" t="s">
        <v>99</v>
      </c>
      <c r="B92" s="59" t="s">
        <v>112</v>
      </c>
      <c r="C92" s="58" t="s">
        <v>332</v>
      </c>
      <c r="D92" s="57">
        <f t="shared" si="6"/>
        <v>33205.629999999997</v>
      </c>
      <c r="E92" s="57">
        <v>0</v>
      </c>
      <c r="F92" s="57">
        <v>0</v>
      </c>
      <c r="G92" s="57">
        <v>0</v>
      </c>
      <c r="H92" s="57">
        <v>33205.629999999997</v>
      </c>
      <c r="I92" s="57">
        <v>0</v>
      </c>
      <c r="J92" s="57">
        <v>0</v>
      </c>
      <c r="K92" s="57">
        <v>0</v>
      </c>
      <c r="L92" s="57">
        <v>0</v>
      </c>
      <c r="M92" s="57">
        <v>0</v>
      </c>
      <c r="N92" s="57">
        <v>0</v>
      </c>
      <c r="O92" s="57">
        <v>0</v>
      </c>
      <c r="P92" s="57">
        <v>0</v>
      </c>
      <c r="Q92" s="57">
        <v>0</v>
      </c>
      <c r="R92" s="57">
        <v>0</v>
      </c>
      <c r="S92" s="57">
        <v>0</v>
      </c>
      <c r="T92" s="57">
        <v>0</v>
      </c>
      <c r="U92" s="57">
        <v>0</v>
      </c>
      <c r="V92" s="57">
        <v>0</v>
      </c>
      <c r="W92" s="57">
        <v>0</v>
      </c>
      <c r="X92" s="57">
        <v>0</v>
      </c>
      <c r="Y92" s="57">
        <v>0</v>
      </c>
      <c r="Z92" s="57">
        <v>0</v>
      </c>
      <c r="AA92" s="57">
        <v>0</v>
      </c>
      <c r="AB92" s="57">
        <v>0</v>
      </c>
      <c r="AC92" s="57">
        <v>0</v>
      </c>
      <c r="AD92" s="57">
        <v>0</v>
      </c>
    </row>
    <row r="93" spans="1:30" ht="15.9" hidden="1" customHeight="1" outlineLevel="2" x14ac:dyDescent="0.25">
      <c r="A93" s="13" t="s">
        <v>99</v>
      </c>
      <c r="B93" s="59" t="s">
        <v>111</v>
      </c>
      <c r="C93" s="58" t="s">
        <v>333</v>
      </c>
      <c r="D93" s="57">
        <f t="shared" si="6"/>
        <v>619803.02</v>
      </c>
      <c r="E93" s="57">
        <v>0</v>
      </c>
      <c r="F93" s="57">
        <v>0</v>
      </c>
      <c r="G93" s="57">
        <v>0</v>
      </c>
      <c r="H93" s="57">
        <v>0</v>
      </c>
      <c r="I93" s="57">
        <v>95887.77</v>
      </c>
      <c r="J93" s="57">
        <v>0</v>
      </c>
      <c r="K93" s="57">
        <v>289087.14</v>
      </c>
      <c r="L93" s="57">
        <v>0</v>
      </c>
      <c r="M93" s="57">
        <v>0</v>
      </c>
      <c r="N93" s="57">
        <v>0</v>
      </c>
      <c r="O93" s="57">
        <v>0</v>
      </c>
      <c r="P93" s="57">
        <v>0</v>
      </c>
      <c r="Q93" s="57">
        <v>77944.289999999994</v>
      </c>
      <c r="R93" s="57">
        <v>0</v>
      </c>
      <c r="S93" s="57">
        <v>38735.54</v>
      </c>
      <c r="T93" s="57">
        <v>2244.6799999999998</v>
      </c>
      <c r="U93" s="57">
        <v>0</v>
      </c>
      <c r="V93" s="57">
        <v>6385.45</v>
      </c>
      <c r="W93" s="57">
        <v>0</v>
      </c>
      <c r="X93" s="57">
        <v>32891.51</v>
      </c>
      <c r="Y93" s="57">
        <v>0</v>
      </c>
      <c r="Z93" s="57">
        <v>76626.64</v>
      </c>
      <c r="AA93" s="57">
        <v>0</v>
      </c>
      <c r="AB93" s="57">
        <v>0</v>
      </c>
      <c r="AC93" s="57">
        <v>0</v>
      </c>
      <c r="AD93" s="57">
        <v>0</v>
      </c>
    </row>
    <row r="94" spans="1:30" ht="15.9" hidden="1" customHeight="1" outlineLevel="2" x14ac:dyDescent="0.25">
      <c r="A94" s="13" t="s">
        <v>99</v>
      </c>
      <c r="B94" s="59" t="s">
        <v>110</v>
      </c>
      <c r="C94" s="58" t="s">
        <v>334</v>
      </c>
      <c r="D94" s="57">
        <f t="shared" si="6"/>
        <v>1088742.01</v>
      </c>
      <c r="E94" s="57">
        <v>0</v>
      </c>
      <c r="F94" s="57">
        <v>0</v>
      </c>
      <c r="G94" s="57">
        <v>0</v>
      </c>
      <c r="H94" s="57">
        <v>0</v>
      </c>
      <c r="I94" s="57">
        <v>20821.349999999999</v>
      </c>
      <c r="J94" s="57">
        <v>0</v>
      </c>
      <c r="K94" s="57">
        <v>274501.96999999997</v>
      </c>
      <c r="L94" s="57">
        <v>0</v>
      </c>
      <c r="M94" s="57">
        <v>0</v>
      </c>
      <c r="N94" s="57">
        <v>0</v>
      </c>
      <c r="O94" s="57">
        <v>0</v>
      </c>
      <c r="P94" s="57">
        <v>0</v>
      </c>
      <c r="Q94" s="57">
        <v>0</v>
      </c>
      <c r="R94" s="57">
        <v>0</v>
      </c>
      <c r="S94" s="57">
        <v>93681.76</v>
      </c>
      <c r="T94" s="57">
        <v>699736.93</v>
      </c>
      <c r="U94" s="57">
        <v>0</v>
      </c>
      <c r="V94" s="57">
        <v>0</v>
      </c>
      <c r="W94" s="57">
        <v>0</v>
      </c>
      <c r="X94" s="57">
        <v>0</v>
      </c>
      <c r="Y94" s="57">
        <v>0</v>
      </c>
      <c r="Z94" s="57">
        <v>0</v>
      </c>
      <c r="AA94" s="57">
        <v>0</v>
      </c>
      <c r="AB94" s="57">
        <v>0</v>
      </c>
      <c r="AC94" s="57">
        <v>0</v>
      </c>
      <c r="AD94" s="57">
        <v>0</v>
      </c>
    </row>
    <row r="95" spans="1:30" ht="15.9" hidden="1" customHeight="1" outlineLevel="2" x14ac:dyDescent="0.25">
      <c r="A95" s="13" t="s">
        <v>99</v>
      </c>
      <c r="B95" s="59" t="s">
        <v>109</v>
      </c>
      <c r="C95" s="58" t="s">
        <v>335</v>
      </c>
      <c r="D95" s="57">
        <f t="shared" si="6"/>
        <v>3122714.94</v>
      </c>
      <c r="E95" s="57">
        <v>0</v>
      </c>
      <c r="F95" s="57">
        <v>0</v>
      </c>
      <c r="G95" s="57">
        <v>0</v>
      </c>
      <c r="H95" s="57">
        <v>0</v>
      </c>
      <c r="I95" s="57">
        <v>205647.06</v>
      </c>
      <c r="J95" s="57">
        <v>0</v>
      </c>
      <c r="K95" s="57">
        <v>1021649.33</v>
      </c>
      <c r="L95" s="57">
        <v>0</v>
      </c>
      <c r="M95" s="57">
        <v>0</v>
      </c>
      <c r="N95" s="57">
        <v>0</v>
      </c>
      <c r="O95" s="57">
        <v>0</v>
      </c>
      <c r="P95" s="57">
        <v>0</v>
      </c>
      <c r="Q95" s="57">
        <v>135048.54</v>
      </c>
      <c r="R95" s="57">
        <v>0</v>
      </c>
      <c r="S95" s="57">
        <v>244824.19</v>
      </c>
      <c r="T95" s="57">
        <v>1331080.93</v>
      </c>
      <c r="U95" s="57">
        <v>0</v>
      </c>
      <c r="V95" s="57">
        <v>5639.39</v>
      </c>
      <c r="W95" s="57">
        <v>0</v>
      </c>
      <c r="X95" s="57">
        <v>56997.57</v>
      </c>
      <c r="Y95" s="57">
        <v>0</v>
      </c>
      <c r="Z95" s="57">
        <v>121827.93</v>
      </c>
      <c r="AA95" s="57">
        <v>0</v>
      </c>
      <c r="AB95" s="57">
        <v>0</v>
      </c>
      <c r="AC95" s="57">
        <v>0</v>
      </c>
      <c r="AD95" s="57">
        <v>0</v>
      </c>
    </row>
    <row r="96" spans="1:30" ht="15.9" hidden="1" customHeight="1" outlineLevel="2" x14ac:dyDescent="0.25">
      <c r="A96" s="13" t="s">
        <v>99</v>
      </c>
      <c r="B96" s="59" t="s">
        <v>108</v>
      </c>
      <c r="C96" s="58" t="s">
        <v>336</v>
      </c>
      <c r="D96" s="57">
        <f t="shared" si="6"/>
        <v>6104001.9000000004</v>
      </c>
      <c r="E96" s="57">
        <v>0</v>
      </c>
      <c r="F96" s="57">
        <v>0</v>
      </c>
      <c r="G96" s="57">
        <v>0</v>
      </c>
      <c r="H96" s="57">
        <v>0</v>
      </c>
      <c r="I96" s="57">
        <v>0</v>
      </c>
      <c r="J96" s="57">
        <v>360909.06</v>
      </c>
      <c r="K96" s="57">
        <v>1880789.65</v>
      </c>
      <c r="L96" s="57">
        <v>550081.21</v>
      </c>
      <c r="M96" s="57">
        <v>0</v>
      </c>
      <c r="N96" s="57">
        <v>352687.98</v>
      </c>
      <c r="O96" s="57">
        <v>1839900.26</v>
      </c>
      <c r="P96" s="57">
        <v>43477.53</v>
      </c>
      <c r="Q96" s="57">
        <v>0</v>
      </c>
      <c r="R96" s="57">
        <v>0</v>
      </c>
      <c r="S96" s="57">
        <v>0</v>
      </c>
      <c r="T96" s="57">
        <v>0</v>
      </c>
      <c r="U96" s="57">
        <v>41094.26</v>
      </c>
      <c r="V96" s="57">
        <v>587418.1</v>
      </c>
      <c r="W96" s="57">
        <v>288350.44</v>
      </c>
      <c r="X96" s="57">
        <v>0</v>
      </c>
      <c r="Y96" s="57">
        <v>0</v>
      </c>
      <c r="Z96" s="57">
        <v>0</v>
      </c>
      <c r="AA96" s="57">
        <v>0</v>
      </c>
      <c r="AB96" s="57">
        <v>0</v>
      </c>
      <c r="AC96" s="57">
        <v>159293.41</v>
      </c>
      <c r="AD96" s="57">
        <v>0</v>
      </c>
    </row>
    <row r="97" spans="1:30" ht="15.9" hidden="1" customHeight="1" outlineLevel="2" x14ac:dyDescent="0.25">
      <c r="A97" s="13" t="s">
        <v>99</v>
      </c>
      <c r="B97" s="59" t="s">
        <v>107</v>
      </c>
      <c r="C97" s="58" t="s">
        <v>337</v>
      </c>
      <c r="D97" s="57">
        <f t="shared" si="6"/>
        <v>795349.58</v>
      </c>
      <c r="E97" s="57">
        <v>0</v>
      </c>
      <c r="F97" s="57">
        <v>0</v>
      </c>
      <c r="G97" s="57">
        <v>0</v>
      </c>
      <c r="H97" s="57">
        <v>0</v>
      </c>
      <c r="I97" s="57">
        <v>0</v>
      </c>
      <c r="J97" s="57">
        <v>62857.3</v>
      </c>
      <c r="K97" s="57">
        <v>222132.72</v>
      </c>
      <c r="L97" s="57">
        <v>76272.47</v>
      </c>
      <c r="M97" s="57">
        <v>0</v>
      </c>
      <c r="N97" s="57">
        <v>11313.89</v>
      </c>
      <c r="O97" s="57">
        <v>299703</v>
      </c>
      <c r="P97" s="57">
        <v>7804.18</v>
      </c>
      <c r="Q97" s="57">
        <v>0</v>
      </c>
      <c r="R97" s="57">
        <v>0</v>
      </c>
      <c r="S97" s="57">
        <v>0</v>
      </c>
      <c r="T97" s="57">
        <v>0</v>
      </c>
      <c r="U97" s="57">
        <v>6664.47</v>
      </c>
      <c r="V97" s="57">
        <v>43710.57</v>
      </c>
      <c r="W97" s="57">
        <v>59894.9</v>
      </c>
      <c r="X97" s="57">
        <v>0</v>
      </c>
      <c r="Y97" s="57">
        <v>0</v>
      </c>
      <c r="Z97" s="57">
        <v>0</v>
      </c>
      <c r="AA97" s="57">
        <v>0</v>
      </c>
      <c r="AB97" s="57">
        <v>0</v>
      </c>
      <c r="AC97" s="57">
        <v>4996.08</v>
      </c>
      <c r="AD97" s="57">
        <v>0</v>
      </c>
    </row>
    <row r="98" spans="1:30" ht="15.9" hidden="1" customHeight="1" outlineLevel="2" x14ac:dyDescent="0.25">
      <c r="A98" s="13" t="s">
        <v>99</v>
      </c>
      <c r="B98" s="59" t="s">
        <v>106</v>
      </c>
      <c r="C98" s="58" t="s">
        <v>338</v>
      </c>
      <c r="D98" s="57">
        <f t="shared" si="6"/>
        <v>84190.79</v>
      </c>
      <c r="E98" s="57">
        <v>0</v>
      </c>
      <c r="F98" s="57">
        <v>0</v>
      </c>
      <c r="G98" s="57">
        <v>0</v>
      </c>
      <c r="H98" s="57">
        <v>0</v>
      </c>
      <c r="I98" s="57">
        <v>0</v>
      </c>
      <c r="J98" s="57">
        <v>0</v>
      </c>
      <c r="K98" s="57">
        <v>0</v>
      </c>
      <c r="L98" s="57">
        <v>0</v>
      </c>
      <c r="M98" s="57">
        <v>0</v>
      </c>
      <c r="N98" s="57">
        <v>0</v>
      </c>
      <c r="O98" s="57">
        <v>0</v>
      </c>
      <c r="P98" s="57">
        <v>0</v>
      </c>
      <c r="Q98" s="57">
        <v>0</v>
      </c>
      <c r="R98" s="57">
        <v>0</v>
      </c>
      <c r="S98" s="57">
        <v>0</v>
      </c>
      <c r="T98" s="57">
        <v>0</v>
      </c>
      <c r="U98" s="57">
        <v>0</v>
      </c>
      <c r="V98" s="57">
        <v>0</v>
      </c>
      <c r="W98" s="57">
        <v>0</v>
      </c>
      <c r="X98" s="57">
        <v>0</v>
      </c>
      <c r="Y98" s="57">
        <v>0</v>
      </c>
      <c r="Z98" s="57">
        <v>0</v>
      </c>
      <c r="AA98" s="57">
        <v>0</v>
      </c>
      <c r="AB98" s="57">
        <v>0</v>
      </c>
      <c r="AC98" s="57">
        <v>0</v>
      </c>
      <c r="AD98" s="57">
        <v>84190.79</v>
      </c>
    </row>
    <row r="99" spans="1:30" ht="15.9" hidden="1" customHeight="1" outlineLevel="2" x14ac:dyDescent="0.25">
      <c r="A99" s="13" t="s">
        <v>99</v>
      </c>
      <c r="B99" s="59" t="s">
        <v>105</v>
      </c>
      <c r="C99" s="58" t="s">
        <v>339</v>
      </c>
      <c r="D99" s="57">
        <f t="shared" si="6"/>
        <v>29438.63</v>
      </c>
      <c r="E99" s="57">
        <v>0</v>
      </c>
      <c r="F99" s="57">
        <v>0</v>
      </c>
      <c r="G99" s="57">
        <v>0</v>
      </c>
      <c r="H99" s="57">
        <v>0</v>
      </c>
      <c r="I99" s="57">
        <v>0</v>
      </c>
      <c r="J99" s="57">
        <v>0</v>
      </c>
      <c r="K99" s="57">
        <v>0</v>
      </c>
      <c r="L99" s="57">
        <v>0</v>
      </c>
      <c r="M99" s="57">
        <v>0</v>
      </c>
      <c r="N99" s="57">
        <v>0</v>
      </c>
      <c r="O99" s="57">
        <v>0</v>
      </c>
      <c r="P99" s="57">
        <v>0</v>
      </c>
      <c r="Q99" s="57">
        <v>29438.63</v>
      </c>
      <c r="R99" s="57">
        <v>0</v>
      </c>
      <c r="S99" s="57">
        <v>0</v>
      </c>
      <c r="T99" s="57">
        <v>0</v>
      </c>
      <c r="U99" s="57">
        <v>0</v>
      </c>
      <c r="V99" s="57">
        <v>0</v>
      </c>
      <c r="W99" s="57">
        <v>0</v>
      </c>
      <c r="X99" s="57">
        <v>0</v>
      </c>
      <c r="Y99" s="57">
        <v>0</v>
      </c>
      <c r="Z99" s="57">
        <v>0</v>
      </c>
      <c r="AA99" s="57">
        <v>0</v>
      </c>
      <c r="AB99" s="57">
        <v>0</v>
      </c>
      <c r="AC99" s="57">
        <v>0</v>
      </c>
      <c r="AD99" s="57">
        <v>0</v>
      </c>
    </row>
    <row r="100" spans="1:30" ht="15.9" hidden="1" customHeight="1" outlineLevel="2" x14ac:dyDescent="0.25">
      <c r="A100" s="13" t="s">
        <v>99</v>
      </c>
      <c r="B100" s="59" t="s">
        <v>104</v>
      </c>
      <c r="C100" s="58" t="s">
        <v>340</v>
      </c>
      <c r="D100" s="57">
        <f t="shared" si="6"/>
        <v>95129.65</v>
      </c>
      <c r="E100" s="57">
        <v>0</v>
      </c>
      <c r="F100" s="57">
        <v>0</v>
      </c>
      <c r="G100" s="57">
        <v>0</v>
      </c>
      <c r="H100" s="57">
        <v>0</v>
      </c>
      <c r="I100" s="57">
        <v>0</v>
      </c>
      <c r="J100" s="57">
        <v>0.05</v>
      </c>
      <c r="K100" s="57">
        <v>23466.42</v>
      </c>
      <c r="L100" s="57">
        <v>0</v>
      </c>
      <c r="M100" s="57">
        <v>0</v>
      </c>
      <c r="N100" s="57">
        <v>0</v>
      </c>
      <c r="O100" s="57">
        <v>0</v>
      </c>
      <c r="P100" s="57">
        <v>0</v>
      </c>
      <c r="Q100" s="57">
        <v>0</v>
      </c>
      <c r="R100" s="57">
        <v>0</v>
      </c>
      <c r="S100" s="57">
        <v>0</v>
      </c>
      <c r="T100" s="57">
        <v>0</v>
      </c>
      <c r="U100" s="57">
        <v>0</v>
      </c>
      <c r="V100" s="57">
        <v>71663.179999999993</v>
      </c>
      <c r="W100" s="57">
        <v>0</v>
      </c>
      <c r="X100" s="57">
        <v>0</v>
      </c>
      <c r="Y100" s="57">
        <v>0</v>
      </c>
      <c r="Z100" s="57">
        <v>0</v>
      </c>
      <c r="AA100" s="57">
        <v>0</v>
      </c>
      <c r="AB100" s="57">
        <v>0</v>
      </c>
      <c r="AC100" s="57">
        <v>0</v>
      </c>
      <c r="AD100" s="57">
        <v>0</v>
      </c>
    </row>
    <row r="101" spans="1:30" ht="15.9" hidden="1" customHeight="1" outlineLevel="2" x14ac:dyDescent="0.25">
      <c r="A101" s="13" t="s">
        <v>99</v>
      </c>
      <c r="B101" s="59" t="s">
        <v>103</v>
      </c>
      <c r="C101" s="58" t="s">
        <v>341</v>
      </c>
      <c r="D101" s="57">
        <f t="shared" si="6"/>
        <v>799.7</v>
      </c>
      <c r="E101" s="57">
        <v>0</v>
      </c>
      <c r="F101" s="57">
        <v>0</v>
      </c>
      <c r="G101" s="57">
        <v>0</v>
      </c>
      <c r="H101" s="57">
        <v>0</v>
      </c>
      <c r="I101" s="57">
        <v>0</v>
      </c>
      <c r="J101" s="57">
        <v>0</v>
      </c>
      <c r="K101" s="57">
        <v>0</v>
      </c>
      <c r="L101" s="57">
        <v>0</v>
      </c>
      <c r="M101" s="57">
        <v>0</v>
      </c>
      <c r="N101" s="57">
        <v>0</v>
      </c>
      <c r="O101" s="57">
        <v>0</v>
      </c>
      <c r="P101" s="57">
        <v>0</v>
      </c>
      <c r="Q101" s="57">
        <v>0</v>
      </c>
      <c r="R101" s="57">
        <v>0</v>
      </c>
      <c r="S101" s="57">
        <v>0</v>
      </c>
      <c r="T101" s="57">
        <v>0</v>
      </c>
      <c r="U101" s="57">
        <v>0</v>
      </c>
      <c r="V101" s="57">
        <v>0</v>
      </c>
      <c r="W101" s="57">
        <v>0</v>
      </c>
      <c r="X101" s="57">
        <v>799.7</v>
      </c>
      <c r="Y101" s="57">
        <v>0</v>
      </c>
      <c r="Z101" s="57">
        <v>0</v>
      </c>
      <c r="AA101" s="57">
        <v>0</v>
      </c>
      <c r="AB101" s="57">
        <v>0</v>
      </c>
      <c r="AC101" s="57">
        <v>0</v>
      </c>
      <c r="AD101" s="57">
        <v>0</v>
      </c>
    </row>
    <row r="102" spans="1:30" ht="15.9" hidden="1" customHeight="1" outlineLevel="2" x14ac:dyDescent="0.25">
      <c r="A102" s="13" t="s">
        <v>99</v>
      </c>
      <c r="B102" s="59" t="s">
        <v>102</v>
      </c>
      <c r="C102" s="58" t="s">
        <v>342</v>
      </c>
      <c r="D102" s="57">
        <f t="shared" si="6"/>
        <v>454.16</v>
      </c>
      <c r="E102" s="57">
        <v>0</v>
      </c>
      <c r="F102" s="57">
        <v>0</v>
      </c>
      <c r="G102" s="57">
        <v>0</v>
      </c>
      <c r="H102" s="57">
        <v>0</v>
      </c>
      <c r="I102" s="57">
        <v>0</v>
      </c>
      <c r="J102" s="57">
        <v>0</v>
      </c>
      <c r="K102" s="57">
        <v>0</v>
      </c>
      <c r="L102" s="57">
        <v>0</v>
      </c>
      <c r="M102" s="57">
        <v>0</v>
      </c>
      <c r="N102" s="57">
        <v>0</v>
      </c>
      <c r="O102" s="57">
        <v>0</v>
      </c>
      <c r="P102" s="57">
        <v>0</v>
      </c>
      <c r="Q102" s="57">
        <v>0</v>
      </c>
      <c r="R102" s="57">
        <v>0</v>
      </c>
      <c r="S102" s="57">
        <v>0</v>
      </c>
      <c r="T102" s="57">
        <v>0</v>
      </c>
      <c r="U102" s="57">
        <v>0</v>
      </c>
      <c r="V102" s="57">
        <v>0</v>
      </c>
      <c r="W102" s="57">
        <v>0</v>
      </c>
      <c r="X102" s="57">
        <v>454.16</v>
      </c>
      <c r="Y102" s="57">
        <v>0</v>
      </c>
      <c r="Z102" s="57">
        <v>0</v>
      </c>
      <c r="AA102" s="57">
        <v>0</v>
      </c>
      <c r="AB102" s="57">
        <v>0</v>
      </c>
      <c r="AC102" s="57">
        <v>0</v>
      </c>
      <c r="AD102" s="57">
        <v>0</v>
      </c>
    </row>
    <row r="103" spans="1:30" ht="15.9" hidden="1" customHeight="1" outlineLevel="2" x14ac:dyDescent="0.25">
      <c r="A103" s="13" t="s">
        <v>99</v>
      </c>
      <c r="B103" s="59" t="s">
        <v>101</v>
      </c>
      <c r="C103" s="58" t="s">
        <v>343</v>
      </c>
      <c r="D103" s="57">
        <f t="shared" si="6"/>
        <v>20389.370000000003</v>
      </c>
      <c r="E103" s="57">
        <v>0</v>
      </c>
      <c r="F103" s="57">
        <v>0</v>
      </c>
      <c r="G103" s="57">
        <v>0</v>
      </c>
      <c r="H103" s="57">
        <v>0</v>
      </c>
      <c r="I103" s="57">
        <v>791.6</v>
      </c>
      <c r="J103" s="57">
        <v>0</v>
      </c>
      <c r="K103" s="57">
        <v>6727.87</v>
      </c>
      <c r="L103" s="57">
        <v>0</v>
      </c>
      <c r="M103" s="57">
        <v>0</v>
      </c>
      <c r="N103" s="57">
        <v>0</v>
      </c>
      <c r="O103" s="57">
        <v>0</v>
      </c>
      <c r="P103" s="57">
        <v>0</v>
      </c>
      <c r="Q103" s="57">
        <v>1173.3</v>
      </c>
      <c r="R103" s="57">
        <v>0</v>
      </c>
      <c r="S103" s="57">
        <v>1545.54</v>
      </c>
      <c r="T103" s="57">
        <v>43.07</v>
      </c>
      <c r="U103" s="57">
        <v>0</v>
      </c>
      <c r="V103" s="57">
        <v>1230.98</v>
      </c>
      <c r="W103" s="57">
        <v>0</v>
      </c>
      <c r="X103" s="57">
        <v>7093.02</v>
      </c>
      <c r="Y103" s="57">
        <v>0</v>
      </c>
      <c r="Z103" s="57">
        <v>1783.99</v>
      </c>
      <c r="AA103" s="57">
        <v>0</v>
      </c>
      <c r="AB103" s="57">
        <v>0</v>
      </c>
      <c r="AC103" s="57">
        <v>0</v>
      </c>
      <c r="AD103" s="57">
        <v>0</v>
      </c>
    </row>
    <row r="104" spans="1:30" ht="15.9" hidden="1" customHeight="1" outlineLevel="2" x14ac:dyDescent="0.25">
      <c r="A104" s="13" t="s">
        <v>99</v>
      </c>
      <c r="B104" s="59" t="s">
        <v>100</v>
      </c>
      <c r="C104" s="58" t="s">
        <v>344</v>
      </c>
      <c r="D104" s="57">
        <f t="shared" si="6"/>
        <v>24490.05</v>
      </c>
      <c r="E104" s="57">
        <v>0</v>
      </c>
      <c r="F104" s="57">
        <v>0</v>
      </c>
      <c r="G104" s="57">
        <v>0</v>
      </c>
      <c r="H104" s="57">
        <v>0</v>
      </c>
      <c r="I104" s="57">
        <v>197.19</v>
      </c>
      <c r="J104" s="57">
        <v>0</v>
      </c>
      <c r="K104" s="57">
        <v>5173.46</v>
      </c>
      <c r="L104" s="57">
        <v>0</v>
      </c>
      <c r="M104" s="57">
        <v>0</v>
      </c>
      <c r="N104" s="57">
        <v>0</v>
      </c>
      <c r="O104" s="57">
        <v>0</v>
      </c>
      <c r="P104" s="57">
        <v>0</v>
      </c>
      <c r="Q104" s="57">
        <v>0</v>
      </c>
      <c r="R104" s="57">
        <v>0</v>
      </c>
      <c r="S104" s="57">
        <v>507.2</v>
      </c>
      <c r="T104" s="57">
        <v>18612.2</v>
      </c>
      <c r="U104" s="57">
        <v>0</v>
      </c>
      <c r="V104" s="57">
        <v>0</v>
      </c>
      <c r="W104" s="57">
        <v>0</v>
      </c>
      <c r="X104" s="57">
        <v>0</v>
      </c>
      <c r="Y104" s="57">
        <v>0</v>
      </c>
      <c r="Z104" s="57">
        <v>0</v>
      </c>
      <c r="AA104" s="57">
        <v>0</v>
      </c>
      <c r="AB104" s="57">
        <v>0</v>
      </c>
      <c r="AC104" s="57">
        <v>0</v>
      </c>
      <c r="AD104" s="57">
        <v>0</v>
      </c>
    </row>
    <row r="105" spans="1:30" ht="15.9" hidden="1" customHeight="1" outlineLevel="2" x14ac:dyDescent="0.25">
      <c r="A105" s="13" t="s">
        <v>99</v>
      </c>
      <c r="B105" s="59" t="s">
        <v>98</v>
      </c>
      <c r="C105" s="58" t="s">
        <v>345</v>
      </c>
      <c r="D105" s="57">
        <f t="shared" si="6"/>
        <v>131633.85</v>
      </c>
      <c r="E105" s="57">
        <v>199.13</v>
      </c>
      <c r="F105" s="57">
        <v>1894.09</v>
      </c>
      <c r="G105" s="57">
        <v>897.89</v>
      </c>
      <c r="H105" s="57">
        <v>0</v>
      </c>
      <c r="I105" s="57">
        <v>0</v>
      </c>
      <c r="J105" s="57">
        <v>0</v>
      </c>
      <c r="K105" s="57">
        <v>0</v>
      </c>
      <c r="L105" s="57">
        <v>0</v>
      </c>
      <c r="M105" s="57">
        <v>39624.43</v>
      </c>
      <c r="N105" s="57">
        <v>0</v>
      </c>
      <c r="O105" s="57">
        <v>0</v>
      </c>
      <c r="P105" s="57">
        <v>0</v>
      </c>
      <c r="Q105" s="57">
        <v>0</v>
      </c>
      <c r="R105" s="57">
        <v>0</v>
      </c>
      <c r="S105" s="57">
        <v>0</v>
      </c>
      <c r="T105" s="57">
        <v>0</v>
      </c>
      <c r="U105" s="57">
        <v>0</v>
      </c>
      <c r="V105" s="57">
        <v>0</v>
      </c>
      <c r="W105" s="57">
        <v>0</v>
      </c>
      <c r="X105" s="57">
        <v>0</v>
      </c>
      <c r="Y105" s="57">
        <v>0</v>
      </c>
      <c r="Z105" s="57">
        <v>0</v>
      </c>
      <c r="AA105" s="57">
        <v>14790.58</v>
      </c>
      <c r="AB105" s="57">
        <v>69586.06</v>
      </c>
      <c r="AC105" s="57">
        <v>0</v>
      </c>
      <c r="AD105" s="57">
        <v>4641.67</v>
      </c>
    </row>
    <row r="106" spans="1:30" ht="15.9" customHeight="1" outlineLevel="1" collapsed="1" x14ac:dyDescent="0.25">
      <c r="A106" s="56" t="s">
        <v>97</v>
      </c>
      <c r="B106" s="7">
        <v>17</v>
      </c>
      <c r="C106" s="30" t="s">
        <v>96</v>
      </c>
      <c r="D106" s="57">
        <f t="shared" ref="D106:AD106" si="7">SUBTOTAL(9,D45:D105)</f>
        <v>32646042.84</v>
      </c>
      <c r="E106" s="57">
        <f t="shared" si="7"/>
        <v>111256.6</v>
      </c>
      <c r="F106" s="57">
        <f t="shared" si="7"/>
        <v>52959.85</v>
      </c>
      <c r="G106" s="57">
        <f t="shared" si="7"/>
        <v>60566.1</v>
      </c>
      <c r="H106" s="57">
        <f t="shared" si="7"/>
        <v>209668.05</v>
      </c>
      <c r="I106" s="57">
        <f t="shared" si="7"/>
        <v>638986.98</v>
      </c>
      <c r="J106" s="57">
        <f t="shared" si="7"/>
        <v>467691.74</v>
      </c>
      <c r="K106" s="57">
        <f t="shared" si="7"/>
        <v>10895484.57</v>
      </c>
      <c r="L106" s="57">
        <f t="shared" si="7"/>
        <v>1094072.3</v>
      </c>
      <c r="M106" s="57">
        <f t="shared" si="7"/>
        <v>1784087.88</v>
      </c>
      <c r="N106" s="57">
        <f t="shared" si="7"/>
        <v>417200.47</v>
      </c>
      <c r="O106" s="57">
        <f t="shared" si="7"/>
        <v>3551896.01</v>
      </c>
      <c r="P106" s="57">
        <f t="shared" si="7"/>
        <v>151958.14000000001</v>
      </c>
      <c r="Q106" s="57">
        <f t="shared" si="7"/>
        <v>331256.21000000002</v>
      </c>
      <c r="R106" s="57">
        <f t="shared" si="7"/>
        <v>4620.2099999999991</v>
      </c>
      <c r="S106" s="57">
        <f t="shared" si="7"/>
        <v>520186.13999999996</v>
      </c>
      <c r="T106" s="57">
        <f t="shared" si="7"/>
        <v>9049203.5099999998</v>
      </c>
      <c r="U106" s="57">
        <f t="shared" si="7"/>
        <v>55140.26</v>
      </c>
      <c r="V106" s="57">
        <f t="shared" si="7"/>
        <v>963136.5</v>
      </c>
      <c r="W106" s="57">
        <f t="shared" si="7"/>
        <v>451109.39</v>
      </c>
      <c r="X106" s="57">
        <f t="shared" si="7"/>
        <v>578501.19999999995</v>
      </c>
      <c r="Y106" s="57">
        <f t="shared" si="7"/>
        <v>44471.070000000007</v>
      </c>
      <c r="Z106" s="57">
        <f t="shared" si="7"/>
        <v>277238.26</v>
      </c>
      <c r="AA106" s="57">
        <f t="shared" si="7"/>
        <v>49818.280000000006</v>
      </c>
      <c r="AB106" s="57">
        <f t="shared" si="7"/>
        <v>550487.03</v>
      </c>
      <c r="AC106" s="57">
        <f t="shared" si="7"/>
        <v>193265.22999999998</v>
      </c>
      <c r="AD106" s="57">
        <f t="shared" si="7"/>
        <v>141780.86000000002</v>
      </c>
    </row>
    <row r="107" spans="1:30" ht="15.9" hidden="1" customHeight="1" outlineLevel="2" x14ac:dyDescent="0.25">
      <c r="A107" s="13" t="s">
        <v>95</v>
      </c>
      <c r="B107" s="59" t="s">
        <v>92</v>
      </c>
      <c r="C107" s="58" t="s">
        <v>346</v>
      </c>
      <c r="D107" s="57">
        <f t="shared" ref="D107:D132" si="8">SUM(E107:AD107)</f>
        <v>10620</v>
      </c>
      <c r="E107" s="57">
        <v>3147.21</v>
      </c>
      <c r="F107" s="57">
        <v>0</v>
      </c>
      <c r="G107" s="57">
        <v>0</v>
      </c>
      <c r="H107" s="57">
        <v>0</v>
      </c>
      <c r="I107" s="57">
        <v>0</v>
      </c>
      <c r="J107" s="57">
        <v>0</v>
      </c>
      <c r="K107" s="57">
        <v>0</v>
      </c>
      <c r="L107" s="57">
        <v>0</v>
      </c>
      <c r="M107" s="57">
        <v>0</v>
      </c>
      <c r="N107" s="57">
        <v>0</v>
      </c>
      <c r="O107" s="57">
        <v>0</v>
      </c>
      <c r="P107" s="57">
        <v>0</v>
      </c>
      <c r="Q107" s="57">
        <v>0</v>
      </c>
      <c r="R107" s="57">
        <v>0</v>
      </c>
      <c r="S107" s="57">
        <v>0</v>
      </c>
      <c r="T107" s="57">
        <v>0</v>
      </c>
      <c r="U107" s="57">
        <v>0</v>
      </c>
      <c r="V107" s="57">
        <v>0</v>
      </c>
      <c r="W107" s="57">
        <v>0</v>
      </c>
      <c r="X107" s="57">
        <v>0</v>
      </c>
      <c r="Y107" s="57">
        <v>0</v>
      </c>
      <c r="Z107" s="57">
        <v>0</v>
      </c>
      <c r="AA107" s="57">
        <v>0</v>
      </c>
      <c r="AB107" s="57">
        <v>7472.79</v>
      </c>
      <c r="AC107" s="57">
        <v>0</v>
      </c>
      <c r="AD107" s="57">
        <v>0</v>
      </c>
    </row>
    <row r="108" spans="1:30" ht="15.9" hidden="1" customHeight="1" outlineLevel="2" x14ac:dyDescent="0.25">
      <c r="A108" s="13" t="s">
        <v>95</v>
      </c>
      <c r="B108" s="59" t="s">
        <v>91</v>
      </c>
      <c r="C108" s="58" t="s">
        <v>347</v>
      </c>
      <c r="D108" s="57">
        <f t="shared" si="8"/>
        <v>0</v>
      </c>
      <c r="E108" s="57">
        <v>0</v>
      </c>
      <c r="F108" s="57">
        <v>0</v>
      </c>
      <c r="G108" s="57">
        <v>0</v>
      </c>
      <c r="H108" s="57">
        <v>0</v>
      </c>
      <c r="I108" s="57">
        <v>0</v>
      </c>
      <c r="J108" s="57">
        <v>0</v>
      </c>
      <c r="K108" s="57">
        <v>0</v>
      </c>
      <c r="L108" s="57">
        <v>0</v>
      </c>
      <c r="M108" s="57">
        <v>0</v>
      </c>
      <c r="N108" s="57">
        <v>0</v>
      </c>
      <c r="O108" s="57">
        <v>0</v>
      </c>
      <c r="P108" s="57">
        <v>0</v>
      </c>
      <c r="Q108" s="57">
        <v>0</v>
      </c>
      <c r="R108" s="57">
        <v>0</v>
      </c>
      <c r="S108" s="57">
        <v>0</v>
      </c>
      <c r="T108" s="57">
        <v>0</v>
      </c>
      <c r="U108" s="57">
        <v>0</v>
      </c>
      <c r="V108" s="57">
        <v>0</v>
      </c>
      <c r="W108" s="57">
        <v>0</v>
      </c>
      <c r="X108" s="57">
        <v>0</v>
      </c>
      <c r="Y108" s="57">
        <v>0</v>
      </c>
      <c r="Z108" s="57">
        <v>0</v>
      </c>
      <c r="AA108" s="57">
        <v>0</v>
      </c>
      <c r="AB108" s="57">
        <v>0</v>
      </c>
      <c r="AC108" s="57">
        <v>0</v>
      </c>
      <c r="AD108" s="57">
        <v>0</v>
      </c>
    </row>
    <row r="109" spans="1:30" ht="15.9" hidden="1" customHeight="1" outlineLevel="2" x14ac:dyDescent="0.25">
      <c r="A109" s="13" t="s">
        <v>95</v>
      </c>
      <c r="B109" s="59" t="s">
        <v>90</v>
      </c>
      <c r="C109" s="58" t="s">
        <v>348</v>
      </c>
      <c r="D109" s="57">
        <f t="shared" si="8"/>
        <v>0</v>
      </c>
      <c r="E109" s="57">
        <v>0</v>
      </c>
      <c r="F109" s="57">
        <v>0</v>
      </c>
      <c r="G109" s="57">
        <v>0</v>
      </c>
      <c r="H109" s="57">
        <v>0</v>
      </c>
      <c r="I109" s="57">
        <v>0</v>
      </c>
      <c r="J109" s="57">
        <v>0</v>
      </c>
      <c r="K109" s="57">
        <v>0</v>
      </c>
      <c r="L109" s="57">
        <v>0</v>
      </c>
      <c r="M109" s="57">
        <v>0</v>
      </c>
      <c r="N109" s="57">
        <v>0</v>
      </c>
      <c r="O109" s="57">
        <v>0</v>
      </c>
      <c r="P109" s="57">
        <v>0</v>
      </c>
      <c r="Q109" s="57">
        <v>0</v>
      </c>
      <c r="R109" s="57">
        <v>0</v>
      </c>
      <c r="S109" s="57">
        <v>0</v>
      </c>
      <c r="T109" s="57">
        <v>0</v>
      </c>
      <c r="U109" s="57">
        <v>0</v>
      </c>
      <c r="V109" s="57">
        <v>0</v>
      </c>
      <c r="W109" s="57">
        <v>0</v>
      </c>
      <c r="X109" s="57">
        <v>0</v>
      </c>
      <c r="Y109" s="57">
        <v>0</v>
      </c>
      <c r="Z109" s="57">
        <v>0</v>
      </c>
      <c r="AA109" s="57">
        <v>0</v>
      </c>
      <c r="AB109" s="57">
        <v>0</v>
      </c>
      <c r="AC109" s="57">
        <v>0</v>
      </c>
      <c r="AD109" s="57">
        <v>0</v>
      </c>
    </row>
    <row r="110" spans="1:30" ht="15.9" hidden="1" customHeight="1" outlineLevel="2" x14ac:dyDescent="0.25">
      <c r="A110" s="13" t="s">
        <v>95</v>
      </c>
      <c r="B110" s="59" t="s">
        <v>89</v>
      </c>
      <c r="C110" s="58" t="s">
        <v>349</v>
      </c>
      <c r="D110" s="57">
        <f t="shared" si="8"/>
        <v>48930.9</v>
      </c>
      <c r="E110" s="57">
        <v>0</v>
      </c>
      <c r="F110" s="57">
        <v>0</v>
      </c>
      <c r="G110" s="57">
        <v>0</v>
      </c>
      <c r="H110" s="57">
        <v>0</v>
      </c>
      <c r="I110" s="57">
        <v>0</v>
      </c>
      <c r="J110" s="57">
        <v>0</v>
      </c>
      <c r="K110" s="57">
        <v>0</v>
      </c>
      <c r="L110" s="57">
        <v>0</v>
      </c>
      <c r="M110" s="57">
        <v>0</v>
      </c>
      <c r="N110" s="57">
        <v>0</v>
      </c>
      <c r="O110" s="57">
        <v>0</v>
      </c>
      <c r="P110" s="57">
        <v>0</v>
      </c>
      <c r="Q110" s="57">
        <v>0</v>
      </c>
      <c r="R110" s="57">
        <v>0</v>
      </c>
      <c r="S110" s="57">
        <v>7321.22</v>
      </c>
      <c r="T110" s="57">
        <v>0</v>
      </c>
      <c r="U110" s="57">
        <v>0</v>
      </c>
      <c r="V110" s="57">
        <v>0</v>
      </c>
      <c r="W110" s="57">
        <v>0</v>
      </c>
      <c r="X110" s="57">
        <v>41609.68</v>
      </c>
      <c r="Y110" s="57">
        <v>0</v>
      </c>
      <c r="Z110" s="57">
        <v>0</v>
      </c>
      <c r="AA110" s="57">
        <v>0</v>
      </c>
      <c r="AB110" s="57">
        <v>0</v>
      </c>
      <c r="AC110" s="57">
        <v>0</v>
      </c>
      <c r="AD110" s="57">
        <v>0</v>
      </c>
    </row>
    <row r="111" spans="1:30" ht="15.9" hidden="1" customHeight="1" outlineLevel="2" x14ac:dyDescent="0.25">
      <c r="A111" s="13" t="s">
        <v>95</v>
      </c>
      <c r="B111" s="59" t="s">
        <v>88</v>
      </c>
      <c r="C111" s="58" t="s">
        <v>350</v>
      </c>
      <c r="D111" s="57">
        <f t="shared" si="8"/>
        <v>139661.58000000002</v>
      </c>
      <c r="E111" s="57">
        <v>0</v>
      </c>
      <c r="F111" s="57">
        <v>0</v>
      </c>
      <c r="G111" s="57">
        <v>0</v>
      </c>
      <c r="H111" s="57">
        <v>0</v>
      </c>
      <c r="I111" s="57">
        <v>0</v>
      </c>
      <c r="J111" s="57">
        <v>0</v>
      </c>
      <c r="K111" s="57">
        <v>116831.77</v>
      </c>
      <c r="L111" s="57">
        <v>0</v>
      </c>
      <c r="M111" s="57">
        <v>0</v>
      </c>
      <c r="N111" s="57">
        <v>0</v>
      </c>
      <c r="O111" s="57">
        <v>0</v>
      </c>
      <c r="P111" s="57">
        <v>0</v>
      </c>
      <c r="Q111" s="57">
        <v>0</v>
      </c>
      <c r="R111" s="57">
        <v>0</v>
      </c>
      <c r="S111" s="57">
        <v>0</v>
      </c>
      <c r="T111" s="57">
        <v>0</v>
      </c>
      <c r="U111" s="57">
        <v>0</v>
      </c>
      <c r="V111" s="57">
        <v>0</v>
      </c>
      <c r="W111" s="57">
        <v>0</v>
      </c>
      <c r="X111" s="57">
        <v>22829.81</v>
      </c>
      <c r="Y111" s="57">
        <v>0</v>
      </c>
      <c r="Z111" s="57">
        <v>0</v>
      </c>
      <c r="AA111" s="57">
        <v>0</v>
      </c>
      <c r="AB111" s="57">
        <v>0</v>
      </c>
      <c r="AC111" s="57">
        <v>0</v>
      </c>
      <c r="AD111" s="57">
        <v>0</v>
      </c>
    </row>
    <row r="112" spans="1:30" ht="15.9" hidden="1" customHeight="1" outlineLevel="2" x14ac:dyDescent="0.25">
      <c r="A112" s="13" t="s">
        <v>95</v>
      </c>
      <c r="B112" s="59" t="s">
        <v>87</v>
      </c>
      <c r="C112" s="58" t="s">
        <v>351</v>
      </c>
      <c r="D112" s="57">
        <f t="shared" si="8"/>
        <v>1394.34</v>
      </c>
      <c r="E112" s="57">
        <v>0</v>
      </c>
      <c r="F112" s="57">
        <v>0</v>
      </c>
      <c r="G112" s="57">
        <v>0</v>
      </c>
      <c r="H112" s="57">
        <v>0</v>
      </c>
      <c r="I112" s="57">
        <v>0</v>
      </c>
      <c r="J112" s="57">
        <v>0</v>
      </c>
      <c r="K112" s="57">
        <v>0</v>
      </c>
      <c r="L112" s="57">
        <v>0</v>
      </c>
      <c r="M112" s="57">
        <v>0</v>
      </c>
      <c r="N112" s="57">
        <v>0</v>
      </c>
      <c r="O112" s="57">
        <v>0</v>
      </c>
      <c r="P112" s="57">
        <v>0</v>
      </c>
      <c r="Q112" s="57">
        <v>0</v>
      </c>
      <c r="R112" s="57">
        <v>0</v>
      </c>
      <c r="S112" s="57">
        <v>1394.34</v>
      </c>
      <c r="T112" s="57">
        <v>0</v>
      </c>
      <c r="U112" s="57">
        <v>0</v>
      </c>
      <c r="V112" s="57">
        <v>0</v>
      </c>
      <c r="W112" s="57">
        <v>0</v>
      </c>
      <c r="X112" s="57">
        <v>0</v>
      </c>
      <c r="Y112" s="57">
        <v>0</v>
      </c>
      <c r="Z112" s="57">
        <v>0</v>
      </c>
      <c r="AA112" s="57">
        <v>0</v>
      </c>
      <c r="AB112" s="57">
        <v>0</v>
      </c>
      <c r="AC112" s="57">
        <v>0</v>
      </c>
      <c r="AD112" s="57">
        <v>0</v>
      </c>
    </row>
    <row r="113" spans="1:30" ht="15.9" hidden="1" customHeight="1" outlineLevel="2" x14ac:dyDescent="0.25">
      <c r="A113" s="13" t="s">
        <v>95</v>
      </c>
      <c r="B113" s="59" t="s">
        <v>86</v>
      </c>
      <c r="C113" s="58" t="s">
        <v>352</v>
      </c>
      <c r="D113" s="57">
        <f t="shared" si="8"/>
        <v>65995.58</v>
      </c>
      <c r="E113" s="57">
        <v>0</v>
      </c>
      <c r="F113" s="57">
        <v>0</v>
      </c>
      <c r="G113" s="57">
        <v>0</v>
      </c>
      <c r="H113" s="57">
        <v>0</v>
      </c>
      <c r="I113" s="57">
        <v>0</v>
      </c>
      <c r="J113" s="57">
        <v>0</v>
      </c>
      <c r="K113" s="57">
        <v>0</v>
      </c>
      <c r="L113" s="57">
        <v>0</v>
      </c>
      <c r="M113" s="57">
        <v>0</v>
      </c>
      <c r="N113" s="57">
        <v>0</v>
      </c>
      <c r="O113" s="57">
        <v>0</v>
      </c>
      <c r="P113" s="57">
        <v>0</v>
      </c>
      <c r="Q113" s="57">
        <v>31504.1</v>
      </c>
      <c r="R113" s="57">
        <v>0</v>
      </c>
      <c r="S113" s="57">
        <v>33567.58</v>
      </c>
      <c r="T113" s="57">
        <v>0</v>
      </c>
      <c r="U113" s="57">
        <v>0</v>
      </c>
      <c r="V113" s="57">
        <v>0</v>
      </c>
      <c r="W113" s="57">
        <v>0</v>
      </c>
      <c r="X113" s="57">
        <v>0</v>
      </c>
      <c r="Y113" s="57">
        <v>0</v>
      </c>
      <c r="Z113" s="57">
        <v>923.9</v>
      </c>
      <c r="AA113" s="57">
        <v>0</v>
      </c>
      <c r="AB113" s="57">
        <v>0</v>
      </c>
      <c r="AC113" s="57">
        <v>0</v>
      </c>
      <c r="AD113" s="57">
        <v>0</v>
      </c>
    </row>
    <row r="114" spans="1:30" ht="15.9" hidden="1" customHeight="1" outlineLevel="2" x14ac:dyDescent="0.25">
      <c r="A114" s="13" t="s">
        <v>95</v>
      </c>
      <c r="B114" s="59" t="s">
        <v>85</v>
      </c>
      <c r="C114" s="58" t="s">
        <v>353</v>
      </c>
      <c r="D114" s="57">
        <f t="shared" si="8"/>
        <v>2.62</v>
      </c>
      <c r="E114" s="57">
        <v>0</v>
      </c>
      <c r="F114" s="57">
        <v>0</v>
      </c>
      <c r="G114" s="57">
        <v>0</v>
      </c>
      <c r="H114" s="57">
        <v>0</v>
      </c>
      <c r="I114" s="57">
        <v>0</v>
      </c>
      <c r="J114" s="57">
        <v>0</v>
      </c>
      <c r="K114" s="57">
        <v>0</v>
      </c>
      <c r="L114" s="57">
        <v>0</v>
      </c>
      <c r="M114" s="57">
        <v>0</v>
      </c>
      <c r="N114" s="57">
        <v>0</v>
      </c>
      <c r="O114" s="57">
        <v>0</v>
      </c>
      <c r="P114" s="57">
        <v>0</v>
      </c>
      <c r="Q114" s="57">
        <v>0</v>
      </c>
      <c r="R114" s="57">
        <v>0</v>
      </c>
      <c r="S114" s="57">
        <v>0</v>
      </c>
      <c r="T114" s="57">
        <v>0</v>
      </c>
      <c r="U114" s="57">
        <v>0</v>
      </c>
      <c r="V114" s="57">
        <v>0</v>
      </c>
      <c r="W114" s="57">
        <v>0</v>
      </c>
      <c r="X114" s="57">
        <v>0</v>
      </c>
      <c r="Y114" s="57">
        <v>0</v>
      </c>
      <c r="Z114" s="57">
        <v>0</v>
      </c>
      <c r="AA114" s="57">
        <v>0</v>
      </c>
      <c r="AB114" s="57">
        <v>2.62</v>
      </c>
      <c r="AC114" s="57">
        <v>0</v>
      </c>
      <c r="AD114" s="57">
        <v>0</v>
      </c>
    </row>
    <row r="115" spans="1:30" ht="15.9" hidden="1" customHeight="1" outlineLevel="2" x14ac:dyDescent="0.25">
      <c r="A115" s="13" t="s">
        <v>95</v>
      </c>
      <c r="B115" s="59" t="s">
        <v>84</v>
      </c>
      <c r="C115" s="58" t="s">
        <v>354</v>
      </c>
      <c r="D115" s="57">
        <f t="shared" si="8"/>
        <v>4182.91</v>
      </c>
      <c r="E115" s="57">
        <v>0</v>
      </c>
      <c r="F115" s="57">
        <v>0</v>
      </c>
      <c r="G115" s="57">
        <v>0</v>
      </c>
      <c r="H115" s="57">
        <v>0</v>
      </c>
      <c r="I115" s="57">
        <v>0</v>
      </c>
      <c r="J115" s="57">
        <v>0</v>
      </c>
      <c r="K115" s="57">
        <v>0</v>
      </c>
      <c r="L115" s="57">
        <v>0</v>
      </c>
      <c r="M115" s="57">
        <v>0</v>
      </c>
      <c r="N115" s="57">
        <v>0</v>
      </c>
      <c r="O115" s="57">
        <v>0</v>
      </c>
      <c r="P115" s="57">
        <v>0</v>
      </c>
      <c r="Q115" s="57">
        <v>0</v>
      </c>
      <c r="R115" s="57">
        <v>0</v>
      </c>
      <c r="S115" s="57">
        <v>0</v>
      </c>
      <c r="T115" s="57">
        <v>0</v>
      </c>
      <c r="U115" s="57">
        <v>0</v>
      </c>
      <c r="V115" s="57">
        <v>0</v>
      </c>
      <c r="W115" s="57">
        <v>0</v>
      </c>
      <c r="X115" s="57">
        <v>0</v>
      </c>
      <c r="Y115" s="57">
        <v>0</v>
      </c>
      <c r="Z115" s="57">
        <v>0</v>
      </c>
      <c r="AA115" s="57">
        <v>1759.26</v>
      </c>
      <c r="AB115" s="57">
        <v>2423.65</v>
      </c>
      <c r="AC115" s="57">
        <v>0</v>
      </c>
      <c r="AD115" s="57">
        <v>0</v>
      </c>
    </row>
    <row r="116" spans="1:30" ht="15.9" hidden="1" customHeight="1" outlineLevel="2" x14ac:dyDescent="0.25">
      <c r="A116" s="13" t="s">
        <v>95</v>
      </c>
      <c r="B116" s="59" t="s">
        <v>83</v>
      </c>
      <c r="C116" s="58" t="s">
        <v>355</v>
      </c>
      <c r="D116" s="57">
        <f t="shared" si="8"/>
        <v>228337.96</v>
      </c>
      <c r="E116" s="57">
        <v>0</v>
      </c>
      <c r="F116" s="57">
        <v>0</v>
      </c>
      <c r="G116" s="57">
        <v>0</v>
      </c>
      <c r="H116" s="57">
        <v>0</v>
      </c>
      <c r="I116" s="57">
        <v>0</v>
      </c>
      <c r="J116" s="57">
        <v>0</v>
      </c>
      <c r="K116" s="57">
        <v>108232.62</v>
      </c>
      <c r="L116" s="57">
        <v>0</v>
      </c>
      <c r="M116" s="57">
        <v>0</v>
      </c>
      <c r="N116" s="57">
        <v>0</v>
      </c>
      <c r="O116" s="57">
        <v>0</v>
      </c>
      <c r="P116" s="57">
        <v>0</v>
      </c>
      <c r="Q116" s="57">
        <v>25466.15</v>
      </c>
      <c r="R116" s="57">
        <v>0</v>
      </c>
      <c r="S116" s="57">
        <v>34604.9</v>
      </c>
      <c r="T116" s="57">
        <v>0</v>
      </c>
      <c r="U116" s="57">
        <v>0</v>
      </c>
      <c r="V116" s="57">
        <v>0</v>
      </c>
      <c r="W116" s="57">
        <v>0</v>
      </c>
      <c r="X116" s="57">
        <v>55423.79</v>
      </c>
      <c r="Y116" s="57">
        <v>0</v>
      </c>
      <c r="Z116" s="57">
        <v>4610.5</v>
      </c>
      <c r="AA116" s="57">
        <v>0</v>
      </c>
      <c r="AB116" s="57">
        <v>0</v>
      </c>
      <c r="AC116" s="57">
        <v>0</v>
      </c>
      <c r="AD116" s="57">
        <v>0</v>
      </c>
    </row>
    <row r="117" spans="1:30" ht="15.9" hidden="1" customHeight="1" outlineLevel="2" x14ac:dyDescent="0.25">
      <c r="A117" s="13" t="s">
        <v>95</v>
      </c>
      <c r="B117" s="59" t="s">
        <v>82</v>
      </c>
      <c r="C117" s="58" t="s">
        <v>356</v>
      </c>
      <c r="D117" s="57">
        <f t="shared" si="8"/>
        <v>13508.669999999998</v>
      </c>
      <c r="E117" s="57">
        <v>2961.95</v>
      </c>
      <c r="F117" s="57">
        <v>0</v>
      </c>
      <c r="G117" s="57">
        <v>0</v>
      </c>
      <c r="H117" s="57">
        <v>0</v>
      </c>
      <c r="I117" s="57">
        <v>0</v>
      </c>
      <c r="J117" s="57">
        <v>0</v>
      </c>
      <c r="K117" s="57">
        <v>0</v>
      </c>
      <c r="L117" s="57">
        <v>0</v>
      </c>
      <c r="M117" s="57">
        <v>0</v>
      </c>
      <c r="N117" s="57">
        <v>0</v>
      </c>
      <c r="O117" s="57">
        <v>0</v>
      </c>
      <c r="P117" s="57">
        <v>0</v>
      </c>
      <c r="Q117" s="57">
        <v>0</v>
      </c>
      <c r="R117" s="57">
        <v>0</v>
      </c>
      <c r="S117" s="57">
        <v>0</v>
      </c>
      <c r="T117" s="57">
        <v>0</v>
      </c>
      <c r="U117" s="57">
        <v>0</v>
      </c>
      <c r="V117" s="57">
        <v>0</v>
      </c>
      <c r="W117" s="57">
        <v>0</v>
      </c>
      <c r="X117" s="57">
        <v>0</v>
      </c>
      <c r="Y117" s="57">
        <v>0</v>
      </c>
      <c r="Z117" s="57">
        <v>0</v>
      </c>
      <c r="AA117" s="57">
        <v>1476.76</v>
      </c>
      <c r="AB117" s="57">
        <v>9069.9599999999991</v>
      </c>
      <c r="AC117" s="57">
        <v>0</v>
      </c>
      <c r="AD117" s="57">
        <v>0</v>
      </c>
    </row>
    <row r="118" spans="1:30" ht="15.9" hidden="1" customHeight="1" outlineLevel="2" x14ac:dyDescent="0.25">
      <c r="A118" s="13" t="s">
        <v>95</v>
      </c>
      <c r="B118" s="59" t="s">
        <v>81</v>
      </c>
      <c r="C118" s="58" t="s">
        <v>357</v>
      </c>
      <c r="D118" s="57">
        <f t="shared" si="8"/>
        <v>48388.95</v>
      </c>
      <c r="E118" s="57">
        <v>0</v>
      </c>
      <c r="F118" s="57">
        <v>48388.95</v>
      </c>
      <c r="G118" s="57">
        <v>0</v>
      </c>
      <c r="H118" s="57">
        <v>0</v>
      </c>
      <c r="I118" s="57">
        <v>0</v>
      </c>
      <c r="J118" s="57">
        <v>0</v>
      </c>
      <c r="K118" s="57">
        <v>0</v>
      </c>
      <c r="L118" s="57">
        <v>0</v>
      </c>
      <c r="M118" s="57">
        <v>0</v>
      </c>
      <c r="N118" s="57">
        <v>0</v>
      </c>
      <c r="O118" s="57">
        <v>0</v>
      </c>
      <c r="P118" s="57">
        <v>0</v>
      </c>
      <c r="Q118" s="57">
        <v>0</v>
      </c>
      <c r="R118" s="57">
        <v>0</v>
      </c>
      <c r="S118" s="57">
        <v>0</v>
      </c>
      <c r="T118" s="57">
        <v>0</v>
      </c>
      <c r="U118" s="57">
        <v>0</v>
      </c>
      <c r="V118" s="57">
        <v>0</v>
      </c>
      <c r="W118" s="57">
        <v>0</v>
      </c>
      <c r="X118" s="57">
        <v>0</v>
      </c>
      <c r="Y118" s="57">
        <v>0</v>
      </c>
      <c r="Z118" s="57">
        <v>0</v>
      </c>
      <c r="AA118" s="57">
        <v>0</v>
      </c>
      <c r="AB118" s="57">
        <v>0</v>
      </c>
      <c r="AC118" s="57">
        <v>0</v>
      </c>
      <c r="AD118" s="57">
        <v>0</v>
      </c>
    </row>
    <row r="119" spans="1:30" ht="15.9" hidden="1" customHeight="1" outlineLevel="2" x14ac:dyDescent="0.25">
      <c r="A119" s="13" t="s">
        <v>95</v>
      </c>
      <c r="B119" s="59" t="s">
        <v>80</v>
      </c>
      <c r="C119" s="58" t="s">
        <v>358</v>
      </c>
      <c r="D119" s="57">
        <f t="shared" si="8"/>
        <v>21346.69</v>
      </c>
      <c r="E119" s="57">
        <v>0</v>
      </c>
      <c r="F119" s="57">
        <v>0</v>
      </c>
      <c r="G119" s="57">
        <v>21346.69</v>
      </c>
      <c r="H119" s="57">
        <v>0</v>
      </c>
      <c r="I119" s="57">
        <v>0</v>
      </c>
      <c r="J119" s="57">
        <v>0</v>
      </c>
      <c r="K119" s="57">
        <v>0</v>
      </c>
      <c r="L119" s="57">
        <v>0</v>
      </c>
      <c r="M119" s="57">
        <v>0</v>
      </c>
      <c r="N119" s="57">
        <v>0</v>
      </c>
      <c r="O119" s="57">
        <v>0</v>
      </c>
      <c r="P119" s="57">
        <v>0</v>
      </c>
      <c r="Q119" s="57">
        <v>0</v>
      </c>
      <c r="R119" s="57">
        <v>0</v>
      </c>
      <c r="S119" s="57">
        <v>0</v>
      </c>
      <c r="T119" s="57">
        <v>0</v>
      </c>
      <c r="U119" s="57">
        <v>0</v>
      </c>
      <c r="V119" s="57">
        <v>0</v>
      </c>
      <c r="W119" s="57">
        <v>0</v>
      </c>
      <c r="X119" s="57">
        <v>0</v>
      </c>
      <c r="Y119" s="57">
        <v>0</v>
      </c>
      <c r="Z119" s="57">
        <v>0</v>
      </c>
      <c r="AA119" s="57">
        <v>0</v>
      </c>
      <c r="AB119" s="57">
        <v>0</v>
      </c>
      <c r="AC119" s="57">
        <v>0</v>
      </c>
      <c r="AD119" s="57">
        <v>0</v>
      </c>
    </row>
    <row r="120" spans="1:30" ht="15.9" hidden="1" customHeight="1" outlineLevel="2" x14ac:dyDescent="0.25">
      <c r="A120" s="13" t="s">
        <v>95</v>
      </c>
      <c r="B120" s="59" t="s">
        <v>79</v>
      </c>
      <c r="C120" s="58" t="s">
        <v>359</v>
      </c>
      <c r="D120" s="57">
        <f t="shared" si="8"/>
        <v>0</v>
      </c>
      <c r="E120" s="57">
        <v>0</v>
      </c>
      <c r="F120" s="57">
        <v>0</v>
      </c>
      <c r="G120" s="57">
        <v>0</v>
      </c>
      <c r="H120" s="57">
        <v>0</v>
      </c>
      <c r="I120" s="57">
        <v>0</v>
      </c>
      <c r="J120" s="57">
        <v>0</v>
      </c>
      <c r="K120" s="57">
        <v>0</v>
      </c>
      <c r="L120" s="57">
        <v>0</v>
      </c>
      <c r="M120" s="57">
        <v>0</v>
      </c>
      <c r="N120" s="57">
        <v>0</v>
      </c>
      <c r="O120" s="57">
        <v>0</v>
      </c>
      <c r="P120" s="57">
        <v>0</v>
      </c>
      <c r="Q120" s="57">
        <v>0</v>
      </c>
      <c r="R120" s="57">
        <v>0</v>
      </c>
      <c r="S120" s="57">
        <v>0</v>
      </c>
      <c r="T120" s="57">
        <v>0</v>
      </c>
      <c r="U120" s="57">
        <v>0</v>
      </c>
      <c r="V120" s="57">
        <v>0</v>
      </c>
      <c r="W120" s="57">
        <v>0</v>
      </c>
      <c r="X120" s="57">
        <v>0</v>
      </c>
      <c r="Y120" s="57">
        <v>0</v>
      </c>
      <c r="Z120" s="57">
        <v>0</v>
      </c>
      <c r="AA120" s="57">
        <v>0</v>
      </c>
      <c r="AB120" s="57">
        <v>0</v>
      </c>
      <c r="AC120" s="57">
        <v>0</v>
      </c>
      <c r="AD120" s="57">
        <v>0</v>
      </c>
    </row>
    <row r="121" spans="1:30" ht="15.9" hidden="1" customHeight="1" outlineLevel="2" x14ac:dyDescent="0.25">
      <c r="A121" s="13" t="s">
        <v>95</v>
      </c>
      <c r="B121" s="59" t="s">
        <v>78</v>
      </c>
      <c r="C121" s="58" t="s">
        <v>360</v>
      </c>
      <c r="D121" s="57">
        <f t="shared" si="8"/>
        <v>7819.55</v>
      </c>
      <c r="E121" s="57">
        <v>0</v>
      </c>
      <c r="F121" s="57">
        <v>0</v>
      </c>
      <c r="G121" s="57">
        <v>0</v>
      </c>
      <c r="H121" s="57">
        <v>0</v>
      </c>
      <c r="I121" s="57">
        <v>0</v>
      </c>
      <c r="J121" s="57">
        <v>0</v>
      </c>
      <c r="K121" s="57">
        <v>0</v>
      </c>
      <c r="L121" s="57">
        <v>0</v>
      </c>
      <c r="M121" s="57">
        <v>0</v>
      </c>
      <c r="N121" s="57">
        <v>0</v>
      </c>
      <c r="O121" s="57">
        <v>0</v>
      </c>
      <c r="P121" s="57">
        <v>0</v>
      </c>
      <c r="Q121" s="57">
        <v>0</v>
      </c>
      <c r="R121" s="57">
        <v>0</v>
      </c>
      <c r="S121" s="57">
        <v>7819.55</v>
      </c>
      <c r="T121" s="57">
        <v>0</v>
      </c>
      <c r="U121" s="57">
        <v>0</v>
      </c>
      <c r="V121" s="57">
        <v>0</v>
      </c>
      <c r="W121" s="57">
        <v>0</v>
      </c>
      <c r="X121" s="57">
        <v>0</v>
      </c>
      <c r="Y121" s="57">
        <v>0</v>
      </c>
      <c r="Z121" s="57">
        <v>0</v>
      </c>
      <c r="AA121" s="57">
        <v>0</v>
      </c>
      <c r="AB121" s="57">
        <v>0</v>
      </c>
      <c r="AC121" s="57">
        <v>0</v>
      </c>
      <c r="AD121" s="57">
        <v>0</v>
      </c>
    </row>
    <row r="122" spans="1:30" ht="15.9" hidden="1" customHeight="1" outlineLevel="2" x14ac:dyDescent="0.25">
      <c r="A122" s="13" t="s">
        <v>95</v>
      </c>
      <c r="B122" s="59" t="s">
        <v>77</v>
      </c>
      <c r="C122" s="58" t="s">
        <v>361</v>
      </c>
      <c r="D122" s="57">
        <f t="shared" si="8"/>
        <v>66744.02</v>
      </c>
      <c r="E122" s="57">
        <v>0</v>
      </c>
      <c r="F122" s="57">
        <v>0</v>
      </c>
      <c r="G122" s="57">
        <v>0</v>
      </c>
      <c r="H122" s="57">
        <v>0</v>
      </c>
      <c r="I122" s="57">
        <v>0</v>
      </c>
      <c r="J122" s="57">
        <v>30037.34</v>
      </c>
      <c r="K122" s="57">
        <v>0</v>
      </c>
      <c r="L122" s="57">
        <v>0</v>
      </c>
      <c r="M122" s="57">
        <v>0</v>
      </c>
      <c r="N122" s="57">
        <v>0</v>
      </c>
      <c r="O122" s="57">
        <v>0</v>
      </c>
      <c r="P122" s="57">
        <v>5301.64</v>
      </c>
      <c r="Q122" s="57">
        <v>0</v>
      </c>
      <c r="R122" s="57">
        <v>0</v>
      </c>
      <c r="S122" s="57">
        <v>0</v>
      </c>
      <c r="T122" s="57">
        <v>0</v>
      </c>
      <c r="U122" s="57">
        <v>0</v>
      </c>
      <c r="V122" s="57">
        <v>23581.72</v>
      </c>
      <c r="W122" s="57">
        <v>7823.32</v>
      </c>
      <c r="X122" s="57">
        <v>0</v>
      </c>
      <c r="Y122" s="57">
        <v>0</v>
      </c>
      <c r="Z122" s="57">
        <v>0</v>
      </c>
      <c r="AA122" s="57">
        <v>0</v>
      </c>
      <c r="AB122" s="57">
        <v>0</v>
      </c>
      <c r="AC122" s="57">
        <v>0</v>
      </c>
      <c r="AD122" s="57">
        <v>0</v>
      </c>
    </row>
    <row r="123" spans="1:30" ht="15.9" hidden="1" customHeight="1" outlineLevel="2" x14ac:dyDescent="0.25">
      <c r="A123" s="13" t="s">
        <v>95</v>
      </c>
      <c r="B123" s="59" t="s">
        <v>76</v>
      </c>
      <c r="C123" s="58" t="s">
        <v>362</v>
      </c>
      <c r="D123" s="57">
        <f t="shared" si="8"/>
        <v>407412.56000000006</v>
      </c>
      <c r="E123" s="57">
        <v>0</v>
      </c>
      <c r="F123" s="57">
        <v>0</v>
      </c>
      <c r="G123" s="57">
        <v>0</v>
      </c>
      <c r="H123" s="57">
        <v>0</v>
      </c>
      <c r="I123" s="57">
        <v>0</v>
      </c>
      <c r="J123" s="57">
        <v>0</v>
      </c>
      <c r="K123" s="57">
        <v>253844.67</v>
      </c>
      <c r="L123" s="57">
        <v>0</v>
      </c>
      <c r="M123" s="57">
        <v>0</v>
      </c>
      <c r="N123" s="57">
        <v>0</v>
      </c>
      <c r="O123" s="57">
        <v>0</v>
      </c>
      <c r="P123" s="57">
        <v>0</v>
      </c>
      <c r="Q123" s="57">
        <v>0</v>
      </c>
      <c r="R123" s="57">
        <v>0</v>
      </c>
      <c r="S123" s="57">
        <v>0</v>
      </c>
      <c r="T123" s="57">
        <v>0</v>
      </c>
      <c r="U123" s="57">
        <v>0</v>
      </c>
      <c r="V123" s="57">
        <v>18284.11</v>
      </c>
      <c r="W123" s="57">
        <v>0</v>
      </c>
      <c r="X123" s="57">
        <v>135283.78</v>
      </c>
      <c r="Y123" s="57">
        <v>0</v>
      </c>
      <c r="Z123" s="57">
        <v>0</v>
      </c>
      <c r="AA123" s="57">
        <v>0</v>
      </c>
      <c r="AB123" s="57">
        <v>0</v>
      </c>
      <c r="AC123" s="57">
        <v>0</v>
      </c>
      <c r="AD123" s="57">
        <v>0</v>
      </c>
    </row>
    <row r="124" spans="1:30" ht="15.9" hidden="1" customHeight="1" outlineLevel="2" x14ac:dyDescent="0.25">
      <c r="A124" s="13" t="s">
        <v>95</v>
      </c>
      <c r="B124" s="59" t="s">
        <v>75</v>
      </c>
      <c r="C124" s="58" t="s">
        <v>363</v>
      </c>
      <c r="D124" s="57">
        <f t="shared" si="8"/>
        <v>36788.57</v>
      </c>
      <c r="E124" s="57">
        <v>0</v>
      </c>
      <c r="F124" s="57">
        <v>0</v>
      </c>
      <c r="G124" s="57">
        <v>0</v>
      </c>
      <c r="H124" s="57">
        <v>0</v>
      </c>
      <c r="I124" s="57">
        <v>0</v>
      </c>
      <c r="J124" s="57">
        <v>0</v>
      </c>
      <c r="K124" s="57">
        <v>0</v>
      </c>
      <c r="L124" s="57">
        <v>0</v>
      </c>
      <c r="M124" s="57">
        <v>36788.57</v>
      </c>
      <c r="N124" s="57">
        <v>0</v>
      </c>
      <c r="O124" s="57">
        <v>0</v>
      </c>
      <c r="P124" s="57">
        <v>0</v>
      </c>
      <c r="Q124" s="57">
        <v>0</v>
      </c>
      <c r="R124" s="57">
        <v>0</v>
      </c>
      <c r="S124" s="57">
        <v>0</v>
      </c>
      <c r="T124" s="57">
        <v>0</v>
      </c>
      <c r="U124" s="57">
        <v>0</v>
      </c>
      <c r="V124" s="57">
        <v>0</v>
      </c>
      <c r="W124" s="57">
        <v>0</v>
      </c>
      <c r="X124" s="57">
        <v>0</v>
      </c>
      <c r="Y124" s="57">
        <v>0</v>
      </c>
      <c r="Z124" s="57">
        <v>0</v>
      </c>
      <c r="AA124" s="57">
        <v>0</v>
      </c>
      <c r="AB124" s="57">
        <v>0</v>
      </c>
      <c r="AC124" s="57">
        <v>0</v>
      </c>
      <c r="AD124" s="57">
        <v>0</v>
      </c>
    </row>
    <row r="125" spans="1:30" ht="15.9" hidden="1" customHeight="1" outlineLevel="2" x14ac:dyDescent="0.25">
      <c r="A125" s="13" t="s">
        <v>95</v>
      </c>
      <c r="B125" s="59" t="s">
        <v>74</v>
      </c>
      <c r="C125" s="58" t="s">
        <v>364</v>
      </c>
      <c r="D125" s="57">
        <f t="shared" si="8"/>
        <v>0</v>
      </c>
      <c r="E125" s="57">
        <v>0</v>
      </c>
      <c r="F125" s="57">
        <v>0</v>
      </c>
      <c r="G125" s="57">
        <v>0</v>
      </c>
      <c r="H125" s="57">
        <v>0</v>
      </c>
      <c r="I125" s="57">
        <v>0</v>
      </c>
      <c r="J125" s="57">
        <v>0</v>
      </c>
      <c r="K125" s="57">
        <v>0</v>
      </c>
      <c r="L125" s="57">
        <v>0</v>
      </c>
      <c r="M125" s="57">
        <v>0</v>
      </c>
      <c r="N125" s="57">
        <v>0</v>
      </c>
      <c r="O125" s="57">
        <v>0</v>
      </c>
      <c r="P125" s="57">
        <v>0</v>
      </c>
      <c r="Q125" s="57">
        <v>0</v>
      </c>
      <c r="R125" s="57">
        <v>0</v>
      </c>
      <c r="S125" s="57">
        <v>0</v>
      </c>
      <c r="T125" s="57">
        <v>0</v>
      </c>
      <c r="U125" s="57">
        <v>0</v>
      </c>
      <c r="V125" s="57">
        <v>0</v>
      </c>
      <c r="W125" s="57">
        <v>0</v>
      </c>
      <c r="X125" s="57">
        <v>0</v>
      </c>
      <c r="Y125" s="57">
        <v>0</v>
      </c>
      <c r="Z125" s="57">
        <v>0</v>
      </c>
      <c r="AA125" s="57">
        <v>0</v>
      </c>
      <c r="AB125" s="57">
        <v>0</v>
      </c>
      <c r="AC125" s="57">
        <v>0</v>
      </c>
      <c r="AD125" s="57">
        <v>0</v>
      </c>
    </row>
    <row r="126" spans="1:30" ht="15.9" hidden="1" customHeight="1" outlineLevel="2" x14ac:dyDescent="0.25">
      <c r="A126" s="13" t="s">
        <v>95</v>
      </c>
      <c r="B126" s="59" t="s">
        <v>73</v>
      </c>
      <c r="C126" s="58" t="s">
        <v>365</v>
      </c>
      <c r="D126" s="57">
        <f t="shared" si="8"/>
        <v>114908.28</v>
      </c>
      <c r="E126" s="57">
        <v>0</v>
      </c>
      <c r="F126" s="57">
        <v>0</v>
      </c>
      <c r="G126" s="57">
        <v>0</v>
      </c>
      <c r="H126" s="57">
        <v>0</v>
      </c>
      <c r="I126" s="57">
        <v>0</v>
      </c>
      <c r="J126" s="57">
        <v>0</v>
      </c>
      <c r="K126" s="57">
        <v>0</v>
      </c>
      <c r="L126" s="57">
        <v>0</v>
      </c>
      <c r="M126" s="57">
        <v>0</v>
      </c>
      <c r="N126" s="57">
        <v>45718.3</v>
      </c>
      <c r="O126" s="57">
        <v>0</v>
      </c>
      <c r="P126" s="57">
        <v>26864.12</v>
      </c>
      <c r="Q126" s="57">
        <v>0</v>
      </c>
      <c r="R126" s="57">
        <v>0</v>
      </c>
      <c r="S126" s="57">
        <v>0</v>
      </c>
      <c r="T126" s="57">
        <v>0</v>
      </c>
      <c r="U126" s="57">
        <v>32962.75</v>
      </c>
      <c r="V126" s="57">
        <v>0</v>
      </c>
      <c r="W126" s="57">
        <v>9363.11</v>
      </c>
      <c r="X126" s="57">
        <v>0</v>
      </c>
      <c r="Y126" s="57">
        <v>0</v>
      </c>
      <c r="Z126" s="57">
        <v>0</v>
      </c>
      <c r="AA126" s="57">
        <v>0</v>
      </c>
      <c r="AB126" s="57">
        <v>0</v>
      </c>
      <c r="AC126" s="57">
        <v>0</v>
      </c>
      <c r="AD126" s="57">
        <v>0</v>
      </c>
    </row>
    <row r="127" spans="1:30" ht="15.9" hidden="1" customHeight="1" outlineLevel="2" x14ac:dyDescent="0.25">
      <c r="A127" s="13" t="s">
        <v>95</v>
      </c>
      <c r="B127" s="59" t="s">
        <v>72</v>
      </c>
      <c r="C127" s="58" t="s">
        <v>366</v>
      </c>
      <c r="D127" s="57">
        <f t="shared" si="8"/>
        <v>220380.39</v>
      </c>
      <c r="E127" s="57">
        <v>0</v>
      </c>
      <c r="F127" s="57">
        <v>0</v>
      </c>
      <c r="G127" s="57">
        <v>0</v>
      </c>
      <c r="H127" s="57">
        <v>0</v>
      </c>
      <c r="I127" s="57">
        <v>0</v>
      </c>
      <c r="J127" s="57">
        <v>1435.12</v>
      </c>
      <c r="K127" s="57">
        <v>22933.7</v>
      </c>
      <c r="L127" s="57">
        <v>0</v>
      </c>
      <c r="M127" s="57">
        <v>0</v>
      </c>
      <c r="N127" s="57">
        <v>0</v>
      </c>
      <c r="O127" s="57">
        <v>0</v>
      </c>
      <c r="P127" s="57">
        <v>0</v>
      </c>
      <c r="Q127" s="57">
        <v>0</v>
      </c>
      <c r="R127" s="57">
        <v>0</v>
      </c>
      <c r="S127" s="57">
        <v>0</v>
      </c>
      <c r="T127" s="57">
        <v>0</v>
      </c>
      <c r="U127" s="57">
        <v>0</v>
      </c>
      <c r="V127" s="57">
        <v>196011.57</v>
      </c>
      <c r="W127" s="57">
        <v>0</v>
      </c>
      <c r="X127" s="57">
        <v>0</v>
      </c>
      <c r="Y127" s="57">
        <v>0</v>
      </c>
      <c r="Z127" s="57">
        <v>0</v>
      </c>
      <c r="AA127" s="57">
        <v>0</v>
      </c>
      <c r="AB127" s="57">
        <v>0</v>
      </c>
      <c r="AC127" s="57">
        <v>0</v>
      </c>
      <c r="AD127" s="57">
        <v>0</v>
      </c>
    </row>
    <row r="128" spans="1:30" ht="15.9" hidden="1" customHeight="1" outlineLevel="2" x14ac:dyDescent="0.25">
      <c r="A128" s="13" t="s">
        <v>95</v>
      </c>
      <c r="B128" s="59" t="s">
        <v>71</v>
      </c>
      <c r="C128" s="58" t="s">
        <v>367</v>
      </c>
      <c r="D128" s="57">
        <f t="shared" si="8"/>
        <v>5386.54</v>
      </c>
      <c r="E128" s="57">
        <v>0</v>
      </c>
      <c r="F128" s="57">
        <v>0</v>
      </c>
      <c r="G128" s="57">
        <v>0</v>
      </c>
      <c r="H128" s="57">
        <v>0</v>
      </c>
      <c r="I128" s="57">
        <v>0</v>
      </c>
      <c r="J128" s="57">
        <v>0</v>
      </c>
      <c r="K128" s="57">
        <v>0</v>
      </c>
      <c r="L128" s="57">
        <v>0</v>
      </c>
      <c r="M128" s="57">
        <v>0</v>
      </c>
      <c r="N128" s="57">
        <v>0</v>
      </c>
      <c r="O128" s="57">
        <v>0</v>
      </c>
      <c r="P128" s="57">
        <v>0</v>
      </c>
      <c r="Q128" s="57">
        <v>0</v>
      </c>
      <c r="R128" s="57">
        <v>0</v>
      </c>
      <c r="S128" s="57">
        <v>0</v>
      </c>
      <c r="T128" s="57">
        <v>0</v>
      </c>
      <c r="U128" s="57">
        <v>0</v>
      </c>
      <c r="V128" s="57">
        <v>0</v>
      </c>
      <c r="W128" s="57">
        <v>0</v>
      </c>
      <c r="X128" s="57">
        <v>5386.54</v>
      </c>
      <c r="Y128" s="57">
        <v>0</v>
      </c>
      <c r="Z128" s="57">
        <v>0</v>
      </c>
      <c r="AA128" s="57">
        <v>0</v>
      </c>
      <c r="AB128" s="57">
        <v>0</v>
      </c>
      <c r="AC128" s="57">
        <v>0</v>
      </c>
      <c r="AD128" s="57">
        <v>0</v>
      </c>
    </row>
    <row r="129" spans="1:30" ht="15.9" hidden="1" customHeight="1" outlineLevel="2" x14ac:dyDescent="0.25">
      <c r="A129" s="13" t="s">
        <v>95</v>
      </c>
      <c r="B129" s="59" t="s">
        <v>70</v>
      </c>
      <c r="C129" s="58" t="s">
        <v>368</v>
      </c>
      <c r="D129" s="57">
        <f t="shared" si="8"/>
        <v>187240.98</v>
      </c>
      <c r="E129" s="57">
        <v>0</v>
      </c>
      <c r="F129" s="57">
        <v>0</v>
      </c>
      <c r="G129" s="57">
        <v>0</v>
      </c>
      <c r="H129" s="57">
        <v>0</v>
      </c>
      <c r="I129" s="57">
        <v>0</v>
      </c>
      <c r="J129" s="57">
        <v>0.43</v>
      </c>
      <c r="K129" s="57">
        <v>0</v>
      </c>
      <c r="L129" s="57">
        <v>0</v>
      </c>
      <c r="M129" s="57">
        <v>0</v>
      </c>
      <c r="N129" s="57">
        <v>12122.39</v>
      </c>
      <c r="O129" s="57">
        <v>0</v>
      </c>
      <c r="P129" s="57">
        <v>0</v>
      </c>
      <c r="Q129" s="57">
        <v>0</v>
      </c>
      <c r="R129" s="57">
        <v>0</v>
      </c>
      <c r="S129" s="57">
        <v>0</v>
      </c>
      <c r="T129" s="57">
        <v>0</v>
      </c>
      <c r="U129" s="57">
        <v>0</v>
      </c>
      <c r="V129" s="57">
        <v>0</v>
      </c>
      <c r="W129" s="57">
        <v>175118.16</v>
      </c>
      <c r="X129" s="57">
        <v>0</v>
      </c>
      <c r="Y129" s="57">
        <v>0</v>
      </c>
      <c r="Z129" s="57">
        <v>0</v>
      </c>
      <c r="AA129" s="57">
        <v>0</v>
      </c>
      <c r="AB129" s="57">
        <v>0</v>
      </c>
      <c r="AC129" s="57">
        <v>0</v>
      </c>
      <c r="AD129" s="57">
        <v>0</v>
      </c>
    </row>
    <row r="130" spans="1:30" ht="15.9" hidden="1" customHeight="1" outlineLevel="2" x14ac:dyDescent="0.25">
      <c r="A130" s="13" t="s">
        <v>95</v>
      </c>
      <c r="B130" s="59" t="s">
        <v>69</v>
      </c>
      <c r="C130" s="58" t="s">
        <v>369</v>
      </c>
      <c r="D130" s="57">
        <f t="shared" si="8"/>
        <v>3249.81</v>
      </c>
      <c r="E130" s="57">
        <v>0</v>
      </c>
      <c r="F130" s="57">
        <v>0</v>
      </c>
      <c r="G130" s="57">
        <v>0</v>
      </c>
      <c r="H130" s="57">
        <v>0</v>
      </c>
      <c r="I130" s="57">
        <v>0</v>
      </c>
      <c r="J130" s="57">
        <v>0</v>
      </c>
      <c r="K130" s="57">
        <v>0</v>
      </c>
      <c r="L130" s="57">
        <v>0</v>
      </c>
      <c r="M130" s="57">
        <v>1151.6199999999999</v>
      </c>
      <c r="N130" s="57">
        <v>0</v>
      </c>
      <c r="O130" s="57">
        <v>0</v>
      </c>
      <c r="P130" s="57">
        <v>0</v>
      </c>
      <c r="Q130" s="57">
        <v>0</v>
      </c>
      <c r="R130" s="57">
        <v>0</v>
      </c>
      <c r="S130" s="57">
        <v>0</v>
      </c>
      <c r="T130" s="57">
        <v>0</v>
      </c>
      <c r="U130" s="57">
        <v>0</v>
      </c>
      <c r="V130" s="57">
        <v>0</v>
      </c>
      <c r="W130" s="57">
        <v>0</v>
      </c>
      <c r="X130" s="57">
        <v>0</v>
      </c>
      <c r="Y130" s="57">
        <v>0</v>
      </c>
      <c r="Z130" s="57">
        <v>0</v>
      </c>
      <c r="AA130" s="57">
        <v>0</v>
      </c>
      <c r="AB130" s="57">
        <v>2098.19</v>
      </c>
      <c r="AC130" s="57">
        <v>0</v>
      </c>
      <c r="AD130" s="57">
        <v>0</v>
      </c>
    </row>
    <row r="131" spans="1:30" ht="15.9" hidden="1" customHeight="1" outlineLevel="2" x14ac:dyDescent="0.25">
      <c r="A131" s="13" t="s">
        <v>95</v>
      </c>
      <c r="B131" s="59" t="s">
        <v>68</v>
      </c>
      <c r="C131" s="58" t="s">
        <v>370</v>
      </c>
      <c r="D131" s="57">
        <f t="shared" si="8"/>
        <v>9662.14</v>
      </c>
      <c r="E131" s="57">
        <v>0</v>
      </c>
      <c r="F131" s="57">
        <v>0</v>
      </c>
      <c r="G131" s="57">
        <v>0</v>
      </c>
      <c r="H131" s="57">
        <v>0</v>
      </c>
      <c r="I131" s="57">
        <v>0</v>
      </c>
      <c r="J131" s="57">
        <v>0</v>
      </c>
      <c r="K131" s="57">
        <v>0</v>
      </c>
      <c r="L131" s="57">
        <v>0</v>
      </c>
      <c r="M131" s="57">
        <v>0</v>
      </c>
      <c r="N131" s="57">
        <v>0</v>
      </c>
      <c r="O131" s="57">
        <v>0</v>
      </c>
      <c r="P131" s="57">
        <v>0</v>
      </c>
      <c r="Q131" s="57">
        <v>0</v>
      </c>
      <c r="R131" s="57">
        <v>0</v>
      </c>
      <c r="S131" s="57">
        <v>0</v>
      </c>
      <c r="T131" s="57">
        <v>0</v>
      </c>
      <c r="U131" s="57">
        <v>0</v>
      </c>
      <c r="V131" s="57">
        <v>0</v>
      </c>
      <c r="W131" s="57">
        <v>0</v>
      </c>
      <c r="X131" s="57">
        <v>0</v>
      </c>
      <c r="Y131" s="57">
        <v>0</v>
      </c>
      <c r="Z131" s="57">
        <v>9662.14</v>
      </c>
      <c r="AA131" s="57">
        <v>0</v>
      </c>
      <c r="AB131" s="57">
        <v>0</v>
      </c>
      <c r="AC131" s="57">
        <v>0</v>
      </c>
      <c r="AD131" s="57">
        <v>0</v>
      </c>
    </row>
    <row r="132" spans="1:30" ht="15.9" hidden="1" customHeight="1" outlineLevel="2" x14ac:dyDescent="0.25">
      <c r="A132" s="13" t="s">
        <v>95</v>
      </c>
      <c r="B132" s="59" t="s">
        <v>66</v>
      </c>
      <c r="C132" s="58" t="s">
        <v>371</v>
      </c>
      <c r="D132" s="57">
        <f t="shared" si="8"/>
        <v>0</v>
      </c>
      <c r="E132" s="57">
        <v>0</v>
      </c>
      <c r="F132" s="57">
        <v>0</v>
      </c>
      <c r="G132" s="57">
        <v>0</v>
      </c>
      <c r="H132" s="57">
        <v>0</v>
      </c>
      <c r="I132" s="57">
        <v>0</v>
      </c>
      <c r="J132" s="57">
        <v>0</v>
      </c>
      <c r="K132" s="57">
        <v>0</v>
      </c>
      <c r="L132" s="57">
        <v>0</v>
      </c>
      <c r="M132" s="57">
        <v>0</v>
      </c>
      <c r="N132" s="57">
        <v>0</v>
      </c>
      <c r="O132" s="57">
        <v>0</v>
      </c>
      <c r="P132" s="57">
        <v>0</v>
      </c>
      <c r="Q132" s="57">
        <v>0</v>
      </c>
      <c r="R132" s="57">
        <v>0</v>
      </c>
      <c r="S132" s="57">
        <v>0</v>
      </c>
      <c r="T132" s="57">
        <v>0</v>
      </c>
      <c r="U132" s="57">
        <v>0</v>
      </c>
      <c r="V132" s="57">
        <v>0</v>
      </c>
      <c r="W132" s="57">
        <v>0</v>
      </c>
      <c r="X132" s="57">
        <v>0</v>
      </c>
      <c r="Y132" s="57">
        <v>0</v>
      </c>
      <c r="Z132" s="57">
        <v>0</v>
      </c>
      <c r="AA132" s="57">
        <v>0</v>
      </c>
      <c r="AB132" s="57">
        <v>0</v>
      </c>
      <c r="AC132" s="57">
        <v>0</v>
      </c>
      <c r="AD132" s="57">
        <v>0</v>
      </c>
    </row>
    <row r="133" spans="1:30" ht="15.9" customHeight="1" outlineLevel="1" collapsed="1" x14ac:dyDescent="0.25">
      <c r="A133" s="56" t="s">
        <v>94</v>
      </c>
      <c r="B133" s="7">
        <v>18</v>
      </c>
      <c r="C133" s="30" t="s">
        <v>93</v>
      </c>
      <c r="D133" s="57">
        <f t="shared" ref="D133:AD133" si="9">SUBTOTAL(9,D107:D132)</f>
        <v>1641963.0400000003</v>
      </c>
      <c r="E133" s="57">
        <f t="shared" si="9"/>
        <v>6109.16</v>
      </c>
      <c r="F133" s="57">
        <f t="shared" si="9"/>
        <v>48388.95</v>
      </c>
      <c r="G133" s="57">
        <f t="shared" si="9"/>
        <v>21346.69</v>
      </c>
      <c r="H133" s="57">
        <f t="shared" si="9"/>
        <v>0</v>
      </c>
      <c r="I133" s="57">
        <f t="shared" si="9"/>
        <v>0</v>
      </c>
      <c r="J133" s="57">
        <f t="shared" si="9"/>
        <v>31472.89</v>
      </c>
      <c r="K133" s="57">
        <f t="shared" si="9"/>
        <v>501842.76000000007</v>
      </c>
      <c r="L133" s="57">
        <f t="shared" si="9"/>
        <v>0</v>
      </c>
      <c r="M133" s="57">
        <f t="shared" si="9"/>
        <v>37940.19</v>
      </c>
      <c r="N133" s="57">
        <f t="shared" si="9"/>
        <v>57840.69</v>
      </c>
      <c r="O133" s="57">
        <f t="shared" si="9"/>
        <v>0</v>
      </c>
      <c r="P133" s="57">
        <f t="shared" si="9"/>
        <v>32165.759999999998</v>
      </c>
      <c r="Q133" s="57">
        <f t="shared" si="9"/>
        <v>56970.25</v>
      </c>
      <c r="R133" s="57">
        <f t="shared" si="9"/>
        <v>0</v>
      </c>
      <c r="S133" s="57">
        <f t="shared" si="9"/>
        <v>84707.590000000011</v>
      </c>
      <c r="T133" s="57">
        <f t="shared" si="9"/>
        <v>0</v>
      </c>
      <c r="U133" s="57">
        <f t="shared" si="9"/>
        <v>32962.75</v>
      </c>
      <c r="V133" s="57">
        <f t="shared" si="9"/>
        <v>237877.40000000002</v>
      </c>
      <c r="W133" s="57">
        <f t="shared" si="9"/>
        <v>192304.59</v>
      </c>
      <c r="X133" s="57">
        <f t="shared" si="9"/>
        <v>260533.6</v>
      </c>
      <c r="Y133" s="57">
        <f t="shared" si="9"/>
        <v>0</v>
      </c>
      <c r="Z133" s="57">
        <f t="shared" si="9"/>
        <v>15196.539999999999</v>
      </c>
      <c r="AA133" s="57">
        <f t="shared" si="9"/>
        <v>3236.02</v>
      </c>
      <c r="AB133" s="57">
        <f t="shared" si="9"/>
        <v>21067.209999999995</v>
      </c>
      <c r="AC133" s="57">
        <f t="shared" si="9"/>
        <v>0</v>
      </c>
      <c r="AD133" s="57">
        <f t="shared" si="9"/>
        <v>0</v>
      </c>
    </row>
    <row r="134" spans="1:30" ht="15.9" hidden="1" customHeight="1" outlineLevel="2" x14ac:dyDescent="0.25">
      <c r="A134" s="13" t="s">
        <v>67</v>
      </c>
      <c r="B134" s="59" t="s">
        <v>92</v>
      </c>
      <c r="C134" s="58" t="s">
        <v>346</v>
      </c>
      <c r="D134" s="57">
        <f t="shared" ref="D134:D159" si="10">SUM(E134:AD134)</f>
        <v>353164.20999999996</v>
      </c>
      <c r="E134" s="57">
        <v>100698.94</v>
      </c>
      <c r="F134" s="57">
        <v>0</v>
      </c>
      <c r="G134" s="57">
        <v>0</v>
      </c>
      <c r="H134" s="57">
        <v>0</v>
      </c>
      <c r="I134" s="57">
        <v>0</v>
      </c>
      <c r="J134" s="57">
        <v>0</v>
      </c>
      <c r="K134" s="57">
        <v>0</v>
      </c>
      <c r="L134" s="57">
        <v>0</v>
      </c>
      <c r="M134" s="57">
        <v>0</v>
      </c>
      <c r="N134" s="57">
        <v>0</v>
      </c>
      <c r="O134" s="57">
        <v>0</v>
      </c>
      <c r="P134" s="57">
        <v>0</v>
      </c>
      <c r="Q134" s="57">
        <v>0</v>
      </c>
      <c r="R134" s="57">
        <v>0</v>
      </c>
      <c r="S134" s="57">
        <v>0</v>
      </c>
      <c r="T134" s="57">
        <v>0</v>
      </c>
      <c r="U134" s="57">
        <v>0</v>
      </c>
      <c r="V134" s="57">
        <v>0</v>
      </c>
      <c r="W134" s="57">
        <v>0</v>
      </c>
      <c r="X134" s="57">
        <v>0</v>
      </c>
      <c r="Y134" s="57">
        <v>0</v>
      </c>
      <c r="Z134" s="57">
        <v>0</v>
      </c>
      <c r="AA134" s="57">
        <v>0</v>
      </c>
      <c r="AB134" s="57">
        <v>252465.27</v>
      </c>
      <c r="AC134" s="57">
        <v>0</v>
      </c>
      <c r="AD134" s="57">
        <v>0</v>
      </c>
    </row>
    <row r="135" spans="1:30" ht="15.9" hidden="1" customHeight="1" outlineLevel="2" x14ac:dyDescent="0.25">
      <c r="A135" s="13" t="s">
        <v>67</v>
      </c>
      <c r="B135" s="59" t="s">
        <v>91</v>
      </c>
      <c r="C135" s="58" t="s">
        <v>347</v>
      </c>
      <c r="D135" s="57">
        <f t="shared" si="10"/>
        <v>0</v>
      </c>
      <c r="E135" s="57">
        <v>0</v>
      </c>
      <c r="F135" s="57">
        <v>0</v>
      </c>
      <c r="G135" s="57">
        <v>0</v>
      </c>
      <c r="H135" s="57">
        <v>0</v>
      </c>
      <c r="I135" s="57">
        <v>0</v>
      </c>
      <c r="J135" s="57">
        <v>0</v>
      </c>
      <c r="K135" s="57">
        <v>0</v>
      </c>
      <c r="L135" s="57">
        <v>0</v>
      </c>
      <c r="M135" s="57">
        <v>0</v>
      </c>
      <c r="N135" s="57">
        <v>0</v>
      </c>
      <c r="O135" s="57">
        <v>0</v>
      </c>
      <c r="P135" s="57">
        <v>0</v>
      </c>
      <c r="Q135" s="57">
        <v>0</v>
      </c>
      <c r="R135" s="57">
        <v>0</v>
      </c>
      <c r="S135" s="57">
        <v>0</v>
      </c>
      <c r="T135" s="57">
        <v>0</v>
      </c>
      <c r="U135" s="57">
        <v>0</v>
      </c>
      <c r="V135" s="57">
        <v>0</v>
      </c>
      <c r="W135" s="57">
        <v>0</v>
      </c>
      <c r="X135" s="57">
        <v>0</v>
      </c>
      <c r="Y135" s="57">
        <v>0</v>
      </c>
      <c r="Z135" s="57">
        <v>0</v>
      </c>
      <c r="AA135" s="57">
        <v>0</v>
      </c>
      <c r="AB135" s="57">
        <v>0</v>
      </c>
      <c r="AC135" s="57">
        <v>0</v>
      </c>
      <c r="AD135" s="57">
        <v>0</v>
      </c>
    </row>
    <row r="136" spans="1:30" ht="15.9" hidden="1" customHeight="1" outlineLevel="2" x14ac:dyDescent="0.25">
      <c r="A136" s="13" t="s">
        <v>67</v>
      </c>
      <c r="B136" s="59" t="s">
        <v>90</v>
      </c>
      <c r="C136" s="58" t="s">
        <v>348</v>
      </c>
      <c r="D136" s="57">
        <f t="shared" si="10"/>
        <v>361636.08</v>
      </c>
      <c r="E136" s="57">
        <v>0</v>
      </c>
      <c r="F136" s="57">
        <v>0</v>
      </c>
      <c r="G136" s="57">
        <v>0</v>
      </c>
      <c r="H136" s="57">
        <v>0</v>
      </c>
      <c r="I136" s="57">
        <v>0</v>
      </c>
      <c r="J136" s="57">
        <v>0</v>
      </c>
      <c r="K136" s="57">
        <v>0</v>
      </c>
      <c r="L136" s="57">
        <v>0</v>
      </c>
      <c r="M136" s="57">
        <v>0</v>
      </c>
      <c r="N136" s="57">
        <v>0</v>
      </c>
      <c r="O136" s="57">
        <v>0</v>
      </c>
      <c r="P136" s="57">
        <v>0</v>
      </c>
      <c r="Q136" s="57">
        <v>0</v>
      </c>
      <c r="R136" s="57">
        <v>0</v>
      </c>
      <c r="S136" s="57">
        <v>0</v>
      </c>
      <c r="T136" s="57">
        <v>361636.08</v>
      </c>
      <c r="U136" s="57">
        <v>0</v>
      </c>
      <c r="V136" s="57">
        <v>0</v>
      </c>
      <c r="W136" s="57">
        <v>0</v>
      </c>
      <c r="X136" s="57">
        <v>0</v>
      </c>
      <c r="Y136" s="57">
        <v>0</v>
      </c>
      <c r="Z136" s="57">
        <v>0</v>
      </c>
      <c r="AA136" s="57">
        <v>0</v>
      </c>
      <c r="AB136" s="57">
        <v>0</v>
      </c>
      <c r="AC136" s="57">
        <v>0</v>
      </c>
      <c r="AD136" s="57">
        <v>0</v>
      </c>
    </row>
    <row r="137" spans="1:30" ht="15.9" hidden="1" customHeight="1" outlineLevel="2" x14ac:dyDescent="0.25">
      <c r="A137" s="13" t="s">
        <v>67</v>
      </c>
      <c r="B137" s="59" t="s">
        <v>89</v>
      </c>
      <c r="C137" s="58" t="s">
        <v>349</v>
      </c>
      <c r="D137" s="57">
        <f t="shared" si="10"/>
        <v>2416177.3200000003</v>
      </c>
      <c r="E137" s="57">
        <v>0</v>
      </c>
      <c r="F137" s="57">
        <v>0</v>
      </c>
      <c r="G137" s="57">
        <v>0</v>
      </c>
      <c r="H137" s="57">
        <v>0</v>
      </c>
      <c r="I137" s="57">
        <v>0</v>
      </c>
      <c r="J137" s="57">
        <v>0</v>
      </c>
      <c r="K137" s="57">
        <v>61949.36</v>
      </c>
      <c r="L137" s="57">
        <v>0</v>
      </c>
      <c r="M137" s="57">
        <v>0</v>
      </c>
      <c r="N137" s="57">
        <v>0</v>
      </c>
      <c r="O137" s="57">
        <v>0</v>
      </c>
      <c r="P137" s="57">
        <v>0</v>
      </c>
      <c r="Q137" s="57">
        <v>0</v>
      </c>
      <c r="R137" s="57">
        <v>0</v>
      </c>
      <c r="S137" s="57">
        <v>1272661.45</v>
      </c>
      <c r="T137" s="57">
        <v>1027079.93</v>
      </c>
      <c r="U137" s="57">
        <v>0</v>
      </c>
      <c r="V137" s="57">
        <v>0</v>
      </c>
      <c r="W137" s="57">
        <v>0</v>
      </c>
      <c r="X137" s="57">
        <v>54486.58</v>
      </c>
      <c r="Y137" s="57">
        <v>0</v>
      </c>
      <c r="Z137" s="57">
        <v>0</v>
      </c>
      <c r="AA137" s="57">
        <v>0</v>
      </c>
      <c r="AB137" s="57">
        <v>0</v>
      </c>
      <c r="AC137" s="57">
        <v>0</v>
      </c>
      <c r="AD137" s="57">
        <v>0</v>
      </c>
    </row>
    <row r="138" spans="1:30" ht="15.9" hidden="1" customHeight="1" outlineLevel="2" x14ac:dyDescent="0.25">
      <c r="A138" s="13" t="s">
        <v>67</v>
      </c>
      <c r="B138" s="59" t="s">
        <v>88</v>
      </c>
      <c r="C138" s="58" t="s">
        <v>350</v>
      </c>
      <c r="D138" s="57">
        <f t="shared" si="10"/>
        <v>1120717.8899999999</v>
      </c>
      <c r="E138" s="57">
        <v>0</v>
      </c>
      <c r="F138" s="57">
        <v>0</v>
      </c>
      <c r="G138" s="57">
        <v>0</v>
      </c>
      <c r="H138" s="57">
        <v>0</v>
      </c>
      <c r="I138" s="57">
        <v>0</v>
      </c>
      <c r="J138" s="57">
        <v>0</v>
      </c>
      <c r="K138" s="57">
        <v>152987.54999999999</v>
      </c>
      <c r="L138" s="57">
        <v>0</v>
      </c>
      <c r="M138" s="57">
        <v>0</v>
      </c>
      <c r="N138" s="57">
        <v>0</v>
      </c>
      <c r="O138" s="57">
        <v>0</v>
      </c>
      <c r="P138" s="57">
        <v>0</v>
      </c>
      <c r="Q138" s="57">
        <v>0</v>
      </c>
      <c r="R138" s="57">
        <v>0</v>
      </c>
      <c r="S138" s="57">
        <v>0</v>
      </c>
      <c r="T138" s="57">
        <v>937835.42</v>
      </c>
      <c r="U138" s="57">
        <v>0</v>
      </c>
      <c r="V138" s="57">
        <v>0</v>
      </c>
      <c r="W138" s="57">
        <v>0</v>
      </c>
      <c r="X138" s="57">
        <v>29894.92</v>
      </c>
      <c r="Y138" s="57">
        <v>0</v>
      </c>
      <c r="Z138" s="57">
        <v>0</v>
      </c>
      <c r="AA138" s="57">
        <v>0</v>
      </c>
      <c r="AB138" s="57">
        <v>0</v>
      </c>
      <c r="AC138" s="57">
        <v>0</v>
      </c>
      <c r="AD138" s="57">
        <v>0</v>
      </c>
    </row>
    <row r="139" spans="1:30" ht="15.9" hidden="1" customHeight="1" outlineLevel="2" x14ac:dyDescent="0.25">
      <c r="A139" s="13" t="s">
        <v>67</v>
      </c>
      <c r="B139" s="59" t="s">
        <v>87</v>
      </c>
      <c r="C139" s="58" t="s">
        <v>351</v>
      </c>
      <c r="D139" s="57">
        <f t="shared" si="10"/>
        <v>1825.84</v>
      </c>
      <c r="E139" s="57">
        <v>0</v>
      </c>
      <c r="F139" s="57">
        <v>0</v>
      </c>
      <c r="G139" s="57">
        <v>0</v>
      </c>
      <c r="H139" s="57">
        <v>0</v>
      </c>
      <c r="I139" s="57">
        <v>0</v>
      </c>
      <c r="J139" s="57">
        <v>0</v>
      </c>
      <c r="K139" s="57">
        <v>0</v>
      </c>
      <c r="L139" s="57">
        <v>0</v>
      </c>
      <c r="M139" s="57">
        <v>0</v>
      </c>
      <c r="N139" s="57">
        <v>0</v>
      </c>
      <c r="O139" s="57">
        <v>0</v>
      </c>
      <c r="P139" s="57">
        <v>0</v>
      </c>
      <c r="Q139" s="57">
        <v>0</v>
      </c>
      <c r="R139" s="57">
        <v>0</v>
      </c>
      <c r="S139" s="57">
        <v>1825.84</v>
      </c>
      <c r="T139" s="57">
        <v>0</v>
      </c>
      <c r="U139" s="57">
        <v>0</v>
      </c>
      <c r="V139" s="57">
        <v>0</v>
      </c>
      <c r="W139" s="57">
        <v>0</v>
      </c>
      <c r="X139" s="57">
        <v>0</v>
      </c>
      <c r="Y139" s="57">
        <v>0</v>
      </c>
      <c r="Z139" s="57">
        <v>0</v>
      </c>
      <c r="AA139" s="57">
        <v>0</v>
      </c>
      <c r="AB139" s="57">
        <v>0</v>
      </c>
      <c r="AC139" s="57">
        <v>0</v>
      </c>
      <c r="AD139" s="57">
        <v>0</v>
      </c>
    </row>
    <row r="140" spans="1:30" ht="15.9" hidden="1" customHeight="1" outlineLevel="2" x14ac:dyDescent="0.25">
      <c r="A140" s="13" t="s">
        <v>67</v>
      </c>
      <c r="B140" s="59" t="s">
        <v>86</v>
      </c>
      <c r="C140" s="58" t="s">
        <v>352</v>
      </c>
      <c r="D140" s="57">
        <f t="shared" si="10"/>
        <v>221524.07</v>
      </c>
      <c r="E140" s="57">
        <v>0</v>
      </c>
      <c r="F140" s="57">
        <v>0</v>
      </c>
      <c r="G140" s="57">
        <v>0</v>
      </c>
      <c r="H140" s="57">
        <v>0</v>
      </c>
      <c r="I140" s="57">
        <v>0</v>
      </c>
      <c r="J140" s="57">
        <v>0</v>
      </c>
      <c r="K140" s="57">
        <v>0</v>
      </c>
      <c r="L140" s="57">
        <v>0</v>
      </c>
      <c r="M140" s="57">
        <v>0</v>
      </c>
      <c r="N140" s="57">
        <v>0</v>
      </c>
      <c r="O140" s="57">
        <v>0</v>
      </c>
      <c r="P140" s="57">
        <v>0</v>
      </c>
      <c r="Q140" s="57">
        <v>166805.67000000001</v>
      </c>
      <c r="R140" s="57">
        <v>0</v>
      </c>
      <c r="S140" s="57">
        <v>43955.7</v>
      </c>
      <c r="T140" s="57">
        <v>0</v>
      </c>
      <c r="U140" s="57">
        <v>0</v>
      </c>
      <c r="V140" s="57">
        <v>0</v>
      </c>
      <c r="W140" s="57">
        <v>0</v>
      </c>
      <c r="X140" s="57">
        <v>0</v>
      </c>
      <c r="Y140" s="57">
        <v>0</v>
      </c>
      <c r="Z140" s="57">
        <v>10762.7</v>
      </c>
      <c r="AA140" s="57">
        <v>0</v>
      </c>
      <c r="AB140" s="57">
        <v>0</v>
      </c>
      <c r="AC140" s="57">
        <v>0</v>
      </c>
      <c r="AD140" s="57">
        <v>0</v>
      </c>
    </row>
    <row r="141" spans="1:30" ht="15.9" hidden="1" customHeight="1" outlineLevel="2" x14ac:dyDescent="0.25">
      <c r="A141" s="13" t="s">
        <v>67</v>
      </c>
      <c r="B141" s="59" t="s">
        <v>85</v>
      </c>
      <c r="C141" s="58" t="s">
        <v>353</v>
      </c>
      <c r="D141" s="57">
        <f t="shared" si="10"/>
        <v>43027.25</v>
      </c>
      <c r="E141" s="57">
        <v>0</v>
      </c>
      <c r="F141" s="57">
        <v>0</v>
      </c>
      <c r="G141" s="57">
        <v>0</v>
      </c>
      <c r="H141" s="57">
        <v>0</v>
      </c>
      <c r="I141" s="57">
        <v>0</v>
      </c>
      <c r="J141" s="57">
        <v>0</v>
      </c>
      <c r="K141" s="57">
        <v>0</v>
      </c>
      <c r="L141" s="57">
        <v>0</v>
      </c>
      <c r="M141" s="57">
        <v>0</v>
      </c>
      <c r="N141" s="57">
        <v>0</v>
      </c>
      <c r="O141" s="57">
        <v>0</v>
      </c>
      <c r="P141" s="57">
        <v>0</v>
      </c>
      <c r="Q141" s="57">
        <v>0</v>
      </c>
      <c r="R141" s="57">
        <v>0</v>
      </c>
      <c r="S141" s="57">
        <v>0</v>
      </c>
      <c r="T141" s="57">
        <v>0</v>
      </c>
      <c r="U141" s="57">
        <v>0</v>
      </c>
      <c r="V141" s="57">
        <v>0</v>
      </c>
      <c r="W141" s="57">
        <v>0</v>
      </c>
      <c r="X141" s="57">
        <v>0</v>
      </c>
      <c r="Y141" s="57">
        <v>0</v>
      </c>
      <c r="Z141" s="57">
        <v>0</v>
      </c>
      <c r="AA141" s="57">
        <v>0</v>
      </c>
      <c r="AB141" s="57">
        <v>43027.25</v>
      </c>
      <c r="AC141" s="57">
        <v>0</v>
      </c>
      <c r="AD141" s="57">
        <v>0</v>
      </c>
    </row>
    <row r="142" spans="1:30" ht="15.9" hidden="1" customHeight="1" outlineLevel="2" x14ac:dyDescent="0.25">
      <c r="A142" s="13" t="s">
        <v>67</v>
      </c>
      <c r="B142" s="59" t="s">
        <v>84</v>
      </c>
      <c r="C142" s="58" t="s">
        <v>354</v>
      </c>
      <c r="D142" s="57">
        <f t="shared" si="10"/>
        <v>606286.81000000006</v>
      </c>
      <c r="E142" s="57">
        <v>0</v>
      </c>
      <c r="F142" s="57">
        <v>0</v>
      </c>
      <c r="G142" s="57">
        <v>0</v>
      </c>
      <c r="H142" s="57">
        <v>0</v>
      </c>
      <c r="I142" s="57">
        <v>0</v>
      </c>
      <c r="J142" s="57">
        <v>0</v>
      </c>
      <c r="K142" s="57">
        <v>0</v>
      </c>
      <c r="L142" s="57">
        <v>0</v>
      </c>
      <c r="M142" s="57">
        <v>0</v>
      </c>
      <c r="N142" s="57">
        <v>0</v>
      </c>
      <c r="O142" s="57">
        <v>0</v>
      </c>
      <c r="P142" s="57">
        <v>0</v>
      </c>
      <c r="Q142" s="57">
        <v>0</v>
      </c>
      <c r="R142" s="57">
        <v>0</v>
      </c>
      <c r="S142" s="57">
        <v>0</v>
      </c>
      <c r="T142" s="57">
        <v>0</v>
      </c>
      <c r="U142" s="57">
        <v>0</v>
      </c>
      <c r="V142" s="57">
        <v>0</v>
      </c>
      <c r="W142" s="57">
        <v>0</v>
      </c>
      <c r="X142" s="57">
        <v>0</v>
      </c>
      <c r="Y142" s="57">
        <v>0</v>
      </c>
      <c r="Z142" s="57">
        <v>0</v>
      </c>
      <c r="AA142" s="57">
        <v>308653.08</v>
      </c>
      <c r="AB142" s="57">
        <v>297633.73</v>
      </c>
      <c r="AC142" s="57">
        <v>0</v>
      </c>
      <c r="AD142" s="57">
        <v>0</v>
      </c>
    </row>
    <row r="143" spans="1:30" ht="15.9" hidden="1" customHeight="1" outlineLevel="2" x14ac:dyDescent="0.25">
      <c r="A143" s="13" t="s">
        <v>67</v>
      </c>
      <c r="B143" s="59" t="s">
        <v>83</v>
      </c>
      <c r="C143" s="58" t="s">
        <v>355</v>
      </c>
      <c r="D143" s="57">
        <f t="shared" si="10"/>
        <v>1265696.8199999998</v>
      </c>
      <c r="E143" s="57">
        <v>0</v>
      </c>
      <c r="F143" s="57">
        <v>0</v>
      </c>
      <c r="G143" s="57">
        <v>0</v>
      </c>
      <c r="H143" s="57">
        <v>0</v>
      </c>
      <c r="I143" s="57">
        <v>0</v>
      </c>
      <c r="J143" s="57">
        <v>0</v>
      </c>
      <c r="K143" s="57">
        <v>192755.91</v>
      </c>
      <c r="L143" s="57">
        <v>0</v>
      </c>
      <c r="M143" s="57">
        <v>0</v>
      </c>
      <c r="N143" s="57">
        <v>0</v>
      </c>
      <c r="O143" s="57">
        <v>0</v>
      </c>
      <c r="P143" s="57">
        <v>0</v>
      </c>
      <c r="Q143" s="57">
        <v>134692.69</v>
      </c>
      <c r="R143" s="57">
        <v>0</v>
      </c>
      <c r="S143" s="57">
        <v>45314.04</v>
      </c>
      <c r="T143" s="57">
        <v>807148.82</v>
      </c>
      <c r="U143" s="57">
        <v>0</v>
      </c>
      <c r="V143" s="57">
        <v>0</v>
      </c>
      <c r="W143" s="57">
        <v>0</v>
      </c>
      <c r="X143" s="57">
        <v>72575.72</v>
      </c>
      <c r="Y143" s="57">
        <v>0</v>
      </c>
      <c r="Z143" s="57">
        <v>13209.64</v>
      </c>
      <c r="AA143" s="57">
        <v>0</v>
      </c>
      <c r="AB143" s="57">
        <v>0</v>
      </c>
      <c r="AC143" s="57">
        <v>0</v>
      </c>
      <c r="AD143" s="57">
        <v>0</v>
      </c>
    </row>
    <row r="144" spans="1:30" ht="15.9" hidden="1" customHeight="1" outlineLevel="2" x14ac:dyDescent="0.25">
      <c r="A144" s="13" t="s">
        <v>67</v>
      </c>
      <c r="B144" s="59" t="s">
        <v>82</v>
      </c>
      <c r="C144" s="58" t="s">
        <v>356</v>
      </c>
      <c r="D144" s="57">
        <f t="shared" si="10"/>
        <v>792281.59999999998</v>
      </c>
      <c r="E144" s="57">
        <v>3878.58</v>
      </c>
      <c r="F144" s="57">
        <v>0</v>
      </c>
      <c r="G144" s="57">
        <v>0</v>
      </c>
      <c r="H144" s="57">
        <v>0</v>
      </c>
      <c r="I144" s="57">
        <v>0</v>
      </c>
      <c r="J144" s="57">
        <v>0</v>
      </c>
      <c r="K144" s="57">
        <v>0</v>
      </c>
      <c r="L144" s="57">
        <v>0</v>
      </c>
      <c r="M144" s="57">
        <v>0</v>
      </c>
      <c r="N144" s="57">
        <v>0</v>
      </c>
      <c r="O144" s="57">
        <v>0</v>
      </c>
      <c r="P144" s="57">
        <v>0</v>
      </c>
      <c r="Q144" s="57">
        <v>0</v>
      </c>
      <c r="R144" s="57">
        <v>0</v>
      </c>
      <c r="S144" s="57">
        <v>0</v>
      </c>
      <c r="T144" s="57">
        <v>0</v>
      </c>
      <c r="U144" s="57">
        <v>0</v>
      </c>
      <c r="V144" s="57">
        <v>0</v>
      </c>
      <c r="W144" s="57">
        <v>0</v>
      </c>
      <c r="X144" s="57">
        <v>0</v>
      </c>
      <c r="Y144" s="57">
        <v>0</v>
      </c>
      <c r="Z144" s="57">
        <v>0</v>
      </c>
      <c r="AA144" s="57">
        <v>259112.31</v>
      </c>
      <c r="AB144" s="57">
        <v>529290.71</v>
      </c>
      <c r="AC144" s="57">
        <v>0</v>
      </c>
      <c r="AD144" s="57">
        <v>0</v>
      </c>
    </row>
    <row r="145" spans="1:30" ht="15.9" hidden="1" customHeight="1" outlineLevel="2" x14ac:dyDescent="0.25">
      <c r="A145" s="13" t="s">
        <v>67</v>
      </c>
      <c r="B145" s="59" t="s">
        <v>81</v>
      </c>
      <c r="C145" s="58" t="s">
        <v>357</v>
      </c>
      <c r="D145" s="57">
        <f t="shared" si="10"/>
        <v>305307.52000000002</v>
      </c>
      <c r="E145" s="57">
        <v>0</v>
      </c>
      <c r="F145" s="57">
        <v>63363.82</v>
      </c>
      <c r="G145" s="57">
        <v>0</v>
      </c>
      <c r="H145" s="57">
        <v>0</v>
      </c>
      <c r="I145" s="57">
        <v>0</v>
      </c>
      <c r="J145" s="57">
        <v>0</v>
      </c>
      <c r="K145" s="57">
        <v>0</v>
      </c>
      <c r="L145" s="57">
        <v>0</v>
      </c>
      <c r="M145" s="57">
        <v>0</v>
      </c>
      <c r="N145" s="57">
        <v>0</v>
      </c>
      <c r="O145" s="57">
        <v>0</v>
      </c>
      <c r="P145" s="57">
        <v>0</v>
      </c>
      <c r="Q145" s="57">
        <v>0</v>
      </c>
      <c r="R145" s="57">
        <v>0</v>
      </c>
      <c r="S145" s="57">
        <v>0</v>
      </c>
      <c r="T145" s="57">
        <v>0</v>
      </c>
      <c r="U145" s="57">
        <v>0</v>
      </c>
      <c r="V145" s="57">
        <v>0</v>
      </c>
      <c r="W145" s="57">
        <v>0</v>
      </c>
      <c r="X145" s="57">
        <v>0</v>
      </c>
      <c r="Y145" s="57">
        <v>0</v>
      </c>
      <c r="Z145" s="57">
        <v>0</v>
      </c>
      <c r="AA145" s="57">
        <v>0</v>
      </c>
      <c r="AB145" s="57">
        <v>241943.7</v>
      </c>
      <c r="AC145" s="57">
        <v>0</v>
      </c>
      <c r="AD145" s="57">
        <v>0</v>
      </c>
    </row>
    <row r="146" spans="1:30" ht="15.9" hidden="1" customHeight="1" outlineLevel="2" x14ac:dyDescent="0.25">
      <c r="A146" s="13" t="s">
        <v>67</v>
      </c>
      <c r="B146" s="59" t="s">
        <v>80</v>
      </c>
      <c r="C146" s="58" t="s">
        <v>358</v>
      </c>
      <c r="D146" s="57">
        <f t="shared" si="10"/>
        <v>27952.83</v>
      </c>
      <c r="E146" s="57">
        <v>0</v>
      </c>
      <c r="F146" s="57">
        <v>0</v>
      </c>
      <c r="G146" s="57">
        <v>27952.83</v>
      </c>
      <c r="H146" s="57">
        <v>0</v>
      </c>
      <c r="I146" s="57">
        <v>0</v>
      </c>
      <c r="J146" s="57">
        <v>0</v>
      </c>
      <c r="K146" s="57">
        <v>0</v>
      </c>
      <c r="L146" s="57">
        <v>0</v>
      </c>
      <c r="M146" s="57">
        <v>0</v>
      </c>
      <c r="N146" s="57">
        <v>0</v>
      </c>
      <c r="O146" s="57">
        <v>0</v>
      </c>
      <c r="P146" s="57">
        <v>0</v>
      </c>
      <c r="Q146" s="57">
        <v>0</v>
      </c>
      <c r="R146" s="57">
        <v>0</v>
      </c>
      <c r="S146" s="57">
        <v>0</v>
      </c>
      <c r="T146" s="57">
        <v>0</v>
      </c>
      <c r="U146" s="57">
        <v>0</v>
      </c>
      <c r="V146" s="57">
        <v>0</v>
      </c>
      <c r="W146" s="57">
        <v>0</v>
      </c>
      <c r="X146" s="57">
        <v>0</v>
      </c>
      <c r="Y146" s="57">
        <v>0</v>
      </c>
      <c r="Z146" s="57">
        <v>0</v>
      </c>
      <c r="AA146" s="57">
        <v>0</v>
      </c>
      <c r="AB146" s="57">
        <v>0</v>
      </c>
      <c r="AC146" s="57">
        <v>0</v>
      </c>
      <c r="AD146" s="57">
        <v>0</v>
      </c>
    </row>
    <row r="147" spans="1:30" ht="15.9" hidden="1" customHeight="1" outlineLevel="2" x14ac:dyDescent="0.25">
      <c r="A147" s="13" t="s">
        <v>67</v>
      </c>
      <c r="B147" s="59" t="s">
        <v>79</v>
      </c>
      <c r="C147" s="58" t="s">
        <v>359</v>
      </c>
      <c r="D147" s="57">
        <f t="shared" si="10"/>
        <v>574675.01</v>
      </c>
      <c r="E147" s="57">
        <v>0</v>
      </c>
      <c r="F147" s="57">
        <v>0</v>
      </c>
      <c r="G147" s="57">
        <v>0</v>
      </c>
      <c r="H147" s="57">
        <v>574675.01</v>
      </c>
      <c r="I147" s="57">
        <v>0</v>
      </c>
      <c r="J147" s="57">
        <v>0</v>
      </c>
      <c r="K147" s="57">
        <v>0</v>
      </c>
      <c r="L147" s="57">
        <v>0</v>
      </c>
      <c r="M147" s="57">
        <v>0</v>
      </c>
      <c r="N147" s="57">
        <v>0</v>
      </c>
      <c r="O147" s="57">
        <v>0</v>
      </c>
      <c r="P147" s="57">
        <v>0</v>
      </c>
      <c r="Q147" s="57">
        <v>0</v>
      </c>
      <c r="R147" s="57">
        <v>0</v>
      </c>
      <c r="S147" s="57">
        <v>0</v>
      </c>
      <c r="T147" s="57">
        <v>0</v>
      </c>
      <c r="U147" s="57">
        <v>0</v>
      </c>
      <c r="V147" s="57">
        <v>0</v>
      </c>
      <c r="W147" s="57">
        <v>0</v>
      </c>
      <c r="X147" s="57">
        <v>0</v>
      </c>
      <c r="Y147" s="57">
        <v>0</v>
      </c>
      <c r="Z147" s="57">
        <v>0</v>
      </c>
      <c r="AA147" s="57">
        <v>0</v>
      </c>
      <c r="AB147" s="57">
        <v>0</v>
      </c>
      <c r="AC147" s="57">
        <v>0</v>
      </c>
      <c r="AD147" s="57">
        <v>0</v>
      </c>
    </row>
    <row r="148" spans="1:30" ht="15.9" hidden="1" customHeight="1" outlineLevel="2" x14ac:dyDescent="0.25">
      <c r="A148" s="13" t="s">
        <v>67</v>
      </c>
      <c r="B148" s="59" t="s">
        <v>78</v>
      </c>
      <c r="C148" s="58" t="s">
        <v>360</v>
      </c>
      <c r="D148" s="57">
        <f t="shared" si="10"/>
        <v>580289.09</v>
      </c>
      <c r="E148" s="57">
        <v>0</v>
      </c>
      <c r="F148" s="57">
        <v>0</v>
      </c>
      <c r="G148" s="57">
        <v>0</v>
      </c>
      <c r="H148" s="57">
        <v>0</v>
      </c>
      <c r="I148" s="57">
        <v>570049.64</v>
      </c>
      <c r="J148" s="57">
        <v>0</v>
      </c>
      <c r="K148" s="57">
        <v>0</v>
      </c>
      <c r="L148" s="57">
        <v>0</v>
      </c>
      <c r="M148" s="57">
        <v>0</v>
      </c>
      <c r="N148" s="57">
        <v>0</v>
      </c>
      <c r="O148" s="57">
        <v>0</v>
      </c>
      <c r="P148" s="57">
        <v>0</v>
      </c>
      <c r="Q148" s="57">
        <v>0</v>
      </c>
      <c r="R148" s="57">
        <v>0</v>
      </c>
      <c r="S148" s="57">
        <v>10239.450000000001</v>
      </c>
      <c r="T148" s="57">
        <v>0</v>
      </c>
      <c r="U148" s="57">
        <v>0</v>
      </c>
      <c r="V148" s="57">
        <v>0</v>
      </c>
      <c r="W148" s="57">
        <v>0</v>
      </c>
      <c r="X148" s="57">
        <v>0</v>
      </c>
      <c r="Y148" s="57">
        <v>0</v>
      </c>
      <c r="Z148" s="57">
        <v>0</v>
      </c>
      <c r="AA148" s="57">
        <v>0</v>
      </c>
      <c r="AB148" s="57">
        <v>0</v>
      </c>
      <c r="AC148" s="57">
        <v>0</v>
      </c>
      <c r="AD148" s="57">
        <v>0</v>
      </c>
    </row>
    <row r="149" spans="1:30" ht="15.9" hidden="1" customHeight="1" outlineLevel="2" x14ac:dyDescent="0.25">
      <c r="A149" s="13" t="s">
        <v>67</v>
      </c>
      <c r="B149" s="59" t="s">
        <v>77</v>
      </c>
      <c r="C149" s="58" t="s">
        <v>361</v>
      </c>
      <c r="D149" s="57">
        <f t="shared" si="10"/>
        <v>761321.99999999988</v>
      </c>
      <c r="E149" s="57">
        <v>0</v>
      </c>
      <c r="F149" s="57">
        <v>0</v>
      </c>
      <c r="G149" s="57">
        <v>0</v>
      </c>
      <c r="H149" s="57">
        <v>0</v>
      </c>
      <c r="I149" s="57">
        <v>0</v>
      </c>
      <c r="J149" s="57">
        <v>95755.42</v>
      </c>
      <c r="K149" s="57">
        <v>259316.37</v>
      </c>
      <c r="L149" s="57">
        <v>129955.25</v>
      </c>
      <c r="M149" s="57">
        <v>0</v>
      </c>
      <c r="N149" s="57">
        <v>0</v>
      </c>
      <c r="O149" s="57">
        <v>65879.100000000006</v>
      </c>
      <c r="P149" s="57">
        <v>6942.33</v>
      </c>
      <c r="Q149" s="57">
        <v>0</v>
      </c>
      <c r="R149" s="57">
        <v>0</v>
      </c>
      <c r="S149" s="57">
        <v>0</v>
      </c>
      <c r="T149" s="57">
        <v>0</v>
      </c>
      <c r="U149" s="57">
        <v>0</v>
      </c>
      <c r="V149" s="57">
        <v>192207.33</v>
      </c>
      <c r="W149" s="57">
        <v>11266.2</v>
      </c>
      <c r="X149" s="57">
        <v>0</v>
      </c>
      <c r="Y149" s="57">
        <v>0</v>
      </c>
      <c r="Z149" s="57">
        <v>0</v>
      </c>
      <c r="AA149" s="57">
        <v>0</v>
      </c>
      <c r="AB149" s="57">
        <v>0</v>
      </c>
      <c r="AC149" s="57">
        <v>0</v>
      </c>
      <c r="AD149" s="57">
        <v>0</v>
      </c>
    </row>
    <row r="150" spans="1:30" ht="15.9" hidden="1" customHeight="1" outlineLevel="2" x14ac:dyDescent="0.25">
      <c r="A150" s="13" t="s">
        <v>67</v>
      </c>
      <c r="B150" s="59" t="s">
        <v>76</v>
      </c>
      <c r="C150" s="58" t="s">
        <v>362</v>
      </c>
      <c r="D150" s="57">
        <f t="shared" si="10"/>
        <v>836266.66</v>
      </c>
      <c r="E150" s="57">
        <v>0</v>
      </c>
      <c r="F150" s="57">
        <v>0</v>
      </c>
      <c r="G150" s="57">
        <v>0</v>
      </c>
      <c r="H150" s="57">
        <v>0</v>
      </c>
      <c r="I150" s="57">
        <v>0</v>
      </c>
      <c r="J150" s="57">
        <v>0</v>
      </c>
      <c r="K150" s="57">
        <v>635174.30000000005</v>
      </c>
      <c r="L150" s="57">
        <v>0</v>
      </c>
      <c r="M150" s="57">
        <v>0</v>
      </c>
      <c r="N150" s="57">
        <v>0</v>
      </c>
      <c r="O150" s="57">
        <v>0</v>
      </c>
      <c r="P150" s="57">
        <v>0</v>
      </c>
      <c r="Q150" s="57">
        <v>0</v>
      </c>
      <c r="R150" s="57">
        <v>0</v>
      </c>
      <c r="S150" s="57">
        <v>0</v>
      </c>
      <c r="T150" s="57">
        <v>0</v>
      </c>
      <c r="U150" s="57">
        <v>0</v>
      </c>
      <c r="V150" s="57">
        <v>23942.47</v>
      </c>
      <c r="W150" s="57">
        <v>0</v>
      </c>
      <c r="X150" s="57">
        <v>177149.89</v>
      </c>
      <c r="Y150" s="57">
        <v>0</v>
      </c>
      <c r="Z150" s="57">
        <v>0</v>
      </c>
      <c r="AA150" s="57">
        <v>0</v>
      </c>
      <c r="AB150" s="57">
        <v>0</v>
      </c>
      <c r="AC150" s="57">
        <v>0</v>
      </c>
      <c r="AD150" s="57">
        <v>0</v>
      </c>
    </row>
    <row r="151" spans="1:30" ht="15.9" hidden="1" customHeight="1" outlineLevel="2" x14ac:dyDescent="0.25">
      <c r="A151" s="13" t="s">
        <v>67</v>
      </c>
      <c r="B151" s="59" t="s">
        <v>75</v>
      </c>
      <c r="C151" s="58" t="s">
        <v>363</v>
      </c>
      <c r="D151" s="57">
        <f t="shared" si="10"/>
        <v>1339667.71</v>
      </c>
      <c r="E151" s="57">
        <v>0</v>
      </c>
      <c r="F151" s="57">
        <v>0</v>
      </c>
      <c r="G151" s="57">
        <v>0</v>
      </c>
      <c r="H151" s="57">
        <v>0</v>
      </c>
      <c r="I151" s="57">
        <v>0</v>
      </c>
      <c r="J151" s="57">
        <v>0</v>
      </c>
      <c r="K151" s="57">
        <v>0</v>
      </c>
      <c r="L151" s="57">
        <v>0</v>
      </c>
      <c r="M151" s="57">
        <v>1150901.82</v>
      </c>
      <c r="N151" s="57">
        <v>0</v>
      </c>
      <c r="O151" s="57">
        <v>0</v>
      </c>
      <c r="P151" s="57">
        <v>0</v>
      </c>
      <c r="Q151" s="57">
        <v>0</v>
      </c>
      <c r="R151" s="57">
        <v>0</v>
      </c>
      <c r="S151" s="57">
        <v>0</v>
      </c>
      <c r="T151" s="57">
        <v>0</v>
      </c>
      <c r="U151" s="57">
        <v>0</v>
      </c>
      <c r="V151" s="57">
        <v>0</v>
      </c>
      <c r="W151" s="57">
        <v>0</v>
      </c>
      <c r="X151" s="57">
        <v>0</v>
      </c>
      <c r="Y151" s="57">
        <v>0</v>
      </c>
      <c r="Z151" s="57">
        <v>0</v>
      </c>
      <c r="AA151" s="57">
        <v>0</v>
      </c>
      <c r="AB151" s="57">
        <v>188765.89</v>
      </c>
      <c r="AC151" s="57">
        <v>0</v>
      </c>
      <c r="AD151" s="57">
        <v>0</v>
      </c>
    </row>
    <row r="152" spans="1:30" ht="15.9" hidden="1" customHeight="1" outlineLevel="2" x14ac:dyDescent="0.25">
      <c r="A152" s="13" t="s">
        <v>67</v>
      </c>
      <c r="B152" s="59" t="s">
        <v>74</v>
      </c>
      <c r="C152" s="58" t="s">
        <v>364</v>
      </c>
      <c r="D152" s="57">
        <f t="shared" si="10"/>
        <v>247751.32</v>
      </c>
      <c r="E152" s="57">
        <v>0</v>
      </c>
      <c r="F152" s="57">
        <v>0</v>
      </c>
      <c r="G152" s="57">
        <v>0</v>
      </c>
      <c r="H152" s="57">
        <v>0</v>
      </c>
      <c r="I152" s="57">
        <v>0</v>
      </c>
      <c r="J152" s="57">
        <v>0</v>
      </c>
      <c r="K152" s="57">
        <v>0</v>
      </c>
      <c r="L152" s="57">
        <v>0</v>
      </c>
      <c r="M152" s="57">
        <v>0</v>
      </c>
      <c r="N152" s="57">
        <v>0</v>
      </c>
      <c r="O152" s="57">
        <v>0</v>
      </c>
      <c r="P152" s="57">
        <v>0</v>
      </c>
      <c r="Q152" s="57">
        <v>0</v>
      </c>
      <c r="R152" s="57">
        <v>0</v>
      </c>
      <c r="S152" s="57">
        <v>0</v>
      </c>
      <c r="T152" s="57">
        <v>0</v>
      </c>
      <c r="U152" s="57">
        <v>0</v>
      </c>
      <c r="V152" s="57">
        <v>0</v>
      </c>
      <c r="W152" s="57">
        <v>0</v>
      </c>
      <c r="X152" s="57">
        <v>0</v>
      </c>
      <c r="Y152" s="57">
        <v>94359.92</v>
      </c>
      <c r="Z152" s="57">
        <v>0</v>
      </c>
      <c r="AA152" s="57">
        <v>0</v>
      </c>
      <c r="AB152" s="57">
        <v>0</v>
      </c>
      <c r="AC152" s="57">
        <v>0</v>
      </c>
      <c r="AD152" s="57">
        <v>153391.4</v>
      </c>
    </row>
    <row r="153" spans="1:30" ht="15.9" hidden="1" customHeight="1" outlineLevel="2" x14ac:dyDescent="0.25">
      <c r="A153" s="13" t="s">
        <v>67</v>
      </c>
      <c r="B153" s="59" t="s">
        <v>73</v>
      </c>
      <c r="C153" s="58" t="s">
        <v>365</v>
      </c>
      <c r="D153" s="57">
        <f t="shared" si="10"/>
        <v>689775.25</v>
      </c>
      <c r="E153" s="57">
        <v>0</v>
      </c>
      <c r="F153" s="57">
        <v>0</v>
      </c>
      <c r="G153" s="57">
        <v>0</v>
      </c>
      <c r="H153" s="57">
        <v>0</v>
      </c>
      <c r="I153" s="57">
        <v>0</v>
      </c>
      <c r="J153" s="57">
        <v>0</v>
      </c>
      <c r="K153" s="57">
        <v>0</v>
      </c>
      <c r="L153" s="57">
        <v>0</v>
      </c>
      <c r="M153" s="57">
        <v>0</v>
      </c>
      <c r="N153" s="57">
        <v>90216.5</v>
      </c>
      <c r="O153" s="57">
        <v>487125.62</v>
      </c>
      <c r="P153" s="57">
        <v>54662.95</v>
      </c>
      <c r="Q153" s="57">
        <v>0</v>
      </c>
      <c r="R153" s="57">
        <v>0</v>
      </c>
      <c r="S153" s="57">
        <v>0</v>
      </c>
      <c r="T153" s="57">
        <v>0</v>
      </c>
      <c r="U153" s="57">
        <v>43163.7</v>
      </c>
      <c r="V153" s="57">
        <v>0</v>
      </c>
      <c r="W153" s="57">
        <v>12555.17</v>
      </c>
      <c r="X153" s="57">
        <v>0</v>
      </c>
      <c r="Y153" s="57">
        <v>0</v>
      </c>
      <c r="Z153" s="57">
        <v>0</v>
      </c>
      <c r="AA153" s="57">
        <v>0</v>
      </c>
      <c r="AB153" s="57">
        <v>0</v>
      </c>
      <c r="AC153" s="57">
        <v>2051.31</v>
      </c>
      <c r="AD153" s="57">
        <v>0</v>
      </c>
    </row>
    <row r="154" spans="1:30" ht="15.9" hidden="1" customHeight="1" outlineLevel="2" x14ac:dyDescent="0.25">
      <c r="A154" s="13" t="s">
        <v>67</v>
      </c>
      <c r="B154" s="59" t="s">
        <v>72</v>
      </c>
      <c r="C154" s="58" t="s">
        <v>366</v>
      </c>
      <c r="D154" s="57">
        <f t="shared" si="10"/>
        <v>356367.14</v>
      </c>
      <c r="E154" s="57">
        <v>0</v>
      </c>
      <c r="F154" s="57">
        <v>0</v>
      </c>
      <c r="G154" s="57">
        <v>0</v>
      </c>
      <c r="H154" s="57">
        <v>0</v>
      </c>
      <c r="I154" s="57">
        <v>0</v>
      </c>
      <c r="J154" s="57">
        <v>15691.39</v>
      </c>
      <c r="K154" s="57">
        <v>30030.97</v>
      </c>
      <c r="L154" s="57">
        <v>0</v>
      </c>
      <c r="M154" s="57">
        <v>0</v>
      </c>
      <c r="N154" s="57">
        <v>0</v>
      </c>
      <c r="O154" s="57">
        <v>0</v>
      </c>
      <c r="P154" s="57">
        <v>0</v>
      </c>
      <c r="Q154" s="57">
        <v>0</v>
      </c>
      <c r="R154" s="57">
        <v>0</v>
      </c>
      <c r="S154" s="57">
        <v>0</v>
      </c>
      <c r="T154" s="57">
        <v>0</v>
      </c>
      <c r="U154" s="57">
        <v>0</v>
      </c>
      <c r="V154" s="57">
        <v>300900.77</v>
      </c>
      <c r="W154" s="57">
        <v>9744.01</v>
      </c>
      <c r="X154" s="57">
        <v>0</v>
      </c>
      <c r="Y154" s="57">
        <v>0</v>
      </c>
      <c r="Z154" s="57">
        <v>0</v>
      </c>
      <c r="AA154" s="57">
        <v>0</v>
      </c>
      <c r="AB154" s="57">
        <v>0</v>
      </c>
      <c r="AC154" s="57">
        <v>0</v>
      </c>
      <c r="AD154" s="57">
        <v>0</v>
      </c>
    </row>
    <row r="155" spans="1:30" ht="15.9" hidden="1" customHeight="1" outlineLevel="2" x14ac:dyDescent="0.25">
      <c r="A155" s="13" t="s">
        <v>67</v>
      </c>
      <c r="B155" s="59" t="s">
        <v>71</v>
      </c>
      <c r="C155" s="58" t="s">
        <v>367</v>
      </c>
      <c r="D155" s="57">
        <f t="shared" si="10"/>
        <v>7053.51</v>
      </c>
      <c r="E155" s="57">
        <v>0</v>
      </c>
      <c r="F155" s="57">
        <v>0</v>
      </c>
      <c r="G155" s="57">
        <v>0</v>
      </c>
      <c r="H155" s="57">
        <v>0</v>
      </c>
      <c r="I155" s="57">
        <v>0</v>
      </c>
      <c r="J155" s="57">
        <v>0</v>
      </c>
      <c r="K155" s="57">
        <v>0</v>
      </c>
      <c r="L155" s="57">
        <v>0</v>
      </c>
      <c r="M155" s="57">
        <v>0</v>
      </c>
      <c r="N155" s="57">
        <v>0</v>
      </c>
      <c r="O155" s="57">
        <v>0</v>
      </c>
      <c r="P155" s="57">
        <v>0</v>
      </c>
      <c r="Q155" s="57">
        <v>0</v>
      </c>
      <c r="R155" s="57">
        <v>0</v>
      </c>
      <c r="S155" s="57">
        <v>0</v>
      </c>
      <c r="T155" s="57">
        <v>0</v>
      </c>
      <c r="U155" s="57">
        <v>0</v>
      </c>
      <c r="V155" s="57">
        <v>0</v>
      </c>
      <c r="W155" s="57">
        <v>0</v>
      </c>
      <c r="X155" s="57">
        <v>7053.51</v>
      </c>
      <c r="Y155" s="57">
        <v>0</v>
      </c>
      <c r="Z155" s="57">
        <v>0</v>
      </c>
      <c r="AA155" s="57">
        <v>0</v>
      </c>
      <c r="AB155" s="57">
        <v>0</v>
      </c>
      <c r="AC155" s="57">
        <v>0</v>
      </c>
      <c r="AD155" s="57">
        <v>0</v>
      </c>
    </row>
    <row r="156" spans="1:30" ht="15.9" hidden="1" customHeight="1" outlineLevel="2" x14ac:dyDescent="0.25">
      <c r="A156" s="13" t="s">
        <v>67</v>
      </c>
      <c r="B156" s="59" t="s">
        <v>70</v>
      </c>
      <c r="C156" s="58" t="s">
        <v>368</v>
      </c>
      <c r="D156" s="57">
        <f t="shared" si="10"/>
        <v>1697926.3499999999</v>
      </c>
      <c r="E156" s="57">
        <v>0</v>
      </c>
      <c r="F156" s="57">
        <v>0</v>
      </c>
      <c r="G156" s="57">
        <v>0</v>
      </c>
      <c r="H156" s="57">
        <v>0</v>
      </c>
      <c r="I156" s="57">
        <v>0</v>
      </c>
      <c r="J156" s="57">
        <v>8.77</v>
      </c>
      <c r="K156" s="57">
        <v>0</v>
      </c>
      <c r="L156" s="57">
        <v>0</v>
      </c>
      <c r="M156" s="57">
        <v>0</v>
      </c>
      <c r="N156" s="57">
        <v>281764.37</v>
      </c>
      <c r="O156" s="57">
        <v>1051374.05</v>
      </c>
      <c r="P156" s="57">
        <v>0</v>
      </c>
      <c r="Q156" s="57">
        <v>0</v>
      </c>
      <c r="R156" s="57">
        <v>0</v>
      </c>
      <c r="S156" s="57">
        <v>0</v>
      </c>
      <c r="T156" s="57">
        <v>0</v>
      </c>
      <c r="U156" s="57">
        <v>0</v>
      </c>
      <c r="V156" s="57">
        <v>0</v>
      </c>
      <c r="W156" s="57">
        <v>364779.16</v>
      </c>
      <c r="X156" s="57">
        <v>0</v>
      </c>
      <c r="Y156" s="57">
        <v>0</v>
      </c>
      <c r="Z156" s="57">
        <v>0</v>
      </c>
      <c r="AA156" s="57">
        <v>0</v>
      </c>
      <c r="AB156" s="57">
        <v>0</v>
      </c>
      <c r="AC156" s="57">
        <v>0</v>
      </c>
      <c r="AD156" s="57">
        <v>0</v>
      </c>
    </row>
    <row r="157" spans="1:30" ht="15.9" hidden="1" customHeight="1" outlineLevel="2" x14ac:dyDescent="0.25">
      <c r="A157" s="13" t="s">
        <v>67</v>
      </c>
      <c r="B157" s="59" t="s">
        <v>69</v>
      </c>
      <c r="C157" s="58" t="s">
        <v>369</v>
      </c>
      <c r="D157" s="57">
        <f t="shared" si="10"/>
        <v>4255.53</v>
      </c>
      <c r="E157" s="57">
        <v>0</v>
      </c>
      <c r="F157" s="57">
        <v>0</v>
      </c>
      <c r="G157" s="57">
        <v>0</v>
      </c>
      <c r="H157" s="57">
        <v>0</v>
      </c>
      <c r="I157" s="57">
        <v>0</v>
      </c>
      <c r="J157" s="57">
        <v>0</v>
      </c>
      <c r="K157" s="57">
        <v>0</v>
      </c>
      <c r="L157" s="57">
        <v>0</v>
      </c>
      <c r="M157" s="57">
        <v>1508.01</v>
      </c>
      <c r="N157" s="57">
        <v>0</v>
      </c>
      <c r="O157" s="57">
        <v>0</v>
      </c>
      <c r="P157" s="57">
        <v>0</v>
      </c>
      <c r="Q157" s="57">
        <v>0</v>
      </c>
      <c r="R157" s="57">
        <v>0</v>
      </c>
      <c r="S157" s="57">
        <v>0</v>
      </c>
      <c r="T157" s="57">
        <v>0</v>
      </c>
      <c r="U157" s="57">
        <v>0</v>
      </c>
      <c r="V157" s="57">
        <v>0</v>
      </c>
      <c r="W157" s="57">
        <v>0</v>
      </c>
      <c r="X157" s="57">
        <v>0</v>
      </c>
      <c r="Y157" s="57">
        <v>0</v>
      </c>
      <c r="Z157" s="57">
        <v>0</v>
      </c>
      <c r="AA157" s="57">
        <v>0</v>
      </c>
      <c r="AB157" s="57">
        <v>2747.52</v>
      </c>
      <c r="AC157" s="57">
        <v>0</v>
      </c>
      <c r="AD157" s="57">
        <v>0</v>
      </c>
    </row>
    <row r="158" spans="1:30" ht="15.9" hidden="1" customHeight="1" outlineLevel="2" x14ac:dyDescent="0.25">
      <c r="A158" s="13" t="s">
        <v>67</v>
      </c>
      <c r="B158" s="59" t="s">
        <v>68</v>
      </c>
      <c r="C158" s="58" t="s">
        <v>370</v>
      </c>
      <c r="D158" s="57">
        <f t="shared" si="10"/>
        <v>256114.84</v>
      </c>
      <c r="E158" s="57">
        <v>0</v>
      </c>
      <c r="F158" s="57">
        <v>0</v>
      </c>
      <c r="G158" s="57">
        <v>0</v>
      </c>
      <c r="H158" s="57">
        <v>0</v>
      </c>
      <c r="I158" s="57">
        <v>0</v>
      </c>
      <c r="J158" s="57">
        <v>0</v>
      </c>
      <c r="K158" s="57">
        <v>0</v>
      </c>
      <c r="L158" s="57">
        <v>0</v>
      </c>
      <c r="M158" s="57">
        <v>0</v>
      </c>
      <c r="N158" s="57">
        <v>0</v>
      </c>
      <c r="O158" s="57">
        <v>0</v>
      </c>
      <c r="P158" s="57">
        <v>0</v>
      </c>
      <c r="Q158" s="57">
        <v>440.36</v>
      </c>
      <c r="R158" s="57">
        <v>0</v>
      </c>
      <c r="S158" s="57">
        <v>0</v>
      </c>
      <c r="T158" s="57">
        <v>0</v>
      </c>
      <c r="U158" s="57">
        <v>0</v>
      </c>
      <c r="V158" s="57">
        <v>0</v>
      </c>
      <c r="W158" s="57">
        <v>0</v>
      </c>
      <c r="X158" s="57">
        <v>0</v>
      </c>
      <c r="Y158" s="57">
        <v>0</v>
      </c>
      <c r="Z158" s="57">
        <v>255674.48</v>
      </c>
      <c r="AA158" s="57">
        <v>0</v>
      </c>
      <c r="AB158" s="57">
        <v>0</v>
      </c>
      <c r="AC158" s="57">
        <v>0</v>
      </c>
      <c r="AD158" s="57">
        <v>0</v>
      </c>
    </row>
    <row r="159" spans="1:30" ht="15.9" hidden="1" customHeight="1" outlineLevel="2" x14ac:dyDescent="0.25">
      <c r="A159" s="13" t="s">
        <v>67</v>
      </c>
      <c r="B159" s="59" t="s">
        <v>66</v>
      </c>
      <c r="C159" s="58" t="s">
        <v>371</v>
      </c>
      <c r="D159" s="57">
        <f t="shared" si="10"/>
        <v>101025.21</v>
      </c>
      <c r="E159" s="57">
        <v>0</v>
      </c>
      <c r="F159" s="57">
        <v>0</v>
      </c>
      <c r="G159" s="57">
        <v>0</v>
      </c>
      <c r="H159" s="57">
        <v>0</v>
      </c>
      <c r="I159" s="57">
        <v>0</v>
      </c>
      <c r="J159" s="57">
        <v>0</v>
      </c>
      <c r="K159" s="57">
        <v>0</v>
      </c>
      <c r="L159" s="57">
        <v>0</v>
      </c>
      <c r="M159" s="57">
        <v>0</v>
      </c>
      <c r="N159" s="57">
        <v>0</v>
      </c>
      <c r="O159" s="57">
        <v>0</v>
      </c>
      <c r="P159" s="57">
        <v>0</v>
      </c>
      <c r="Q159" s="57">
        <v>0</v>
      </c>
      <c r="R159" s="57">
        <v>0</v>
      </c>
      <c r="S159" s="57">
        <v>0</v>
      </c>
      <c r="T159" s="57">
        <v>0</v>
      </c>
      <c r="U159" s="57">
        <v>0</v>
      </c>
      <c r="V159" s="57">
        <v>0</v>
      </c>
      <c r="W159" s="57">
        <v>0</v>
      </c>
      <c r="X159" s="57">
        <v>0</v>
      </c>
      <c r="Y159" s="57">
        <v>0</v>
      </c>
      <c r="Z159" s="57">
        <v>0</v>
      </c>
      <c r="AA159" s="57">
        <v>0</v>
      </c>
      <c r="AB159" s="57">
        <v>0</v>
      </c>
      <c r="AC159" s="57">
        <v>101025.21</v>
      </c>
      <c r="AD159" s="57">
        <v>0</v>
      </c>
    </row>
    <row r="160" spans="1:30" ht="15.9" customHeight="1" outlineLevel="1" collapsed="1" x14ac:dyDescent="0.25">
      <c r="A160" s="56" t="s">
        <v>65</v>
      </c>
      <c r="B160" s="7">
        <v>19</v>
      </c>
      <c r="C160" s="30" t="s">
        <v>64</v>
      </c>
      <c r="D160" s="57">
        <f t="shared" ref="D160:AD160" si="11">SUBTOTAL(9,D134:D159)</f>
        <v>14968087.860000001</v>
      </c>
      <c r="E160" s="57">
        <f t="shared" si="11"/>
        <v>104577.52</v>
      </c>
      <c r="F160" s="57">
        <f t="shared" si="11"/>
        <v>63363.82</v>
      </c>
      <c r="G160" s="57">
        <f t="shared" si="11"/>
        <v>27952.83</v>
      </c>
      <c r="H160" s="57">
        <f t="shared" si="11"/>
        <v>574675.01</v>
      </c>
      <c r="I160" s="57">
        <f t="shared" si="11"/>
        <v>570049.64</v>
      </c>
      <c r="J160" s="57">
        <f t="shared" si="11"/>
        <v>111455.58</v>
      </c>
      <c r="K160" s="57">
        <f t="shared" si="11"/>
        <v>1332214.46</v>
      </c>
      <c r="L160" s="57">
        <f t="shared" si="11"/>
        <v>129955.25</v>
      </c>
      <c r="M160" s="57">
        <f t="shared" si="11"/>
        <v>1152409.83</v>
      </c>
      <c r="N160" s="57">
        <f t="shared" si="11"/>
        <v>371980.87</v>
      </c>
      <c r="O160" s="57">
        <f t="shared" si="11"/>
        <v>1604378.77</v>
      </c>
      <c r="P160" s="57">
        <f t="shared" si="11"/>
        <v>61605.279999999999</v>
      </c>
      <c r="Q160" s="57">
        <f t="shared" si="11"/>
        <v>301938.71999999997</v>
      </c>
      <c r="R160" s="57">
        <f t="shared" si="11"/>
        <v>0</v>
      </c>
      <c r="S160" s="57">
        <f t="shared" si="11"/>
        <v>1373996.48</v>
      </c>
      <c r="T160" s="57">
        <f t="shared" si="11"/>
        <v>3133700.25</v>
      </c>
      <c r="U160" s="57">
        <f t="shared" si="11"/>
        <v>43163.7</v>
      </c>
      <c r="V160" s="57">
        <f t="shared" si="11"/>
        <v>517050.57</v>
      </c>
      <c r="W160" s="57">
        <f t="shared" si="11"/>
        <v>398344.54</v>
      </c>
      <c r="X160" s="57">
        <f t="shared" si="11"/>
        <v>341160.62</v>
      </c>
      <c r="Y160" s="57">
        <f t="shared" si="11"/>
        <v>94359.92</v>
      </c>
      <c r="Z160" s="57">
        <f t="shared" si="11"/>
        <v>279646.82</v>
      </c>
      <c r="AA160" s="57">
        <f t="shared" si="11"/>
        <v>567765.39</v>
      </c>
      <c r="AB160" s="57">
        <f t="shared" si="11"/>
        <v>1555874.0699999998</v>
      </c>
      <c r="AC160" s="57">
        <f t="shared" si="11"/>
        <v>103076.52</v>
      </c>
      <c r="AD160" s="57">
        <f t="shared" si="11"/>
        <v>153391.4</v>
      </c>
    </row>
    <row r="161" spans="1:30" ht="15.9" hidden="1" customHeight="1" outlineLevel="2" x14ac:dyDescent="0.25">
      <c r="A161" s="13" t="s">
        <v>63</v>
      </c>
      <c r="B161" s="59" t="s">
        <v>60</v>
      </c>
      <c r="C161" s="58" t="s">
        <v>372</v>
      </c>
      <c r="D161" s="57">
        <f>SUM(E161:AD161)</f>
        <v>6934.74</v>
      </c>
      <c r="E161" s="57">
        <v>0</v>
      </c>
      <c r="F161" s="57">
        <v>0</v>
      </c>
      <c r="G161" s="57">
        <v>6934.74</v>
      </c>
      <c r="H161" s="57">
        <v>0</v>
      </c>
      <c r="I161" s="57">
        <v>0</v>
      </c>
      <c r="J161" s="57">
        <v>0</v>
      </c>
      <c r="K161" s="57">
        <v>0</v>
      </c>
      <c r="L161" s="57">
        <v>0</v>
      </c>
      <c r="M161" s="57">
        <v>0</v>
      </c>
      <c r="N161" s="57">
        <v>0</v>
      </c>
      <c r="O161" s="57">
        <v>0</v>
      </c>
      <c r="P161" s="57">
        <v>0</v>
      </c>
      <c r="Q161" s="57">
        <v>0</v>
      </c>
      <c r="R161" s="57">
        <v>0</v>
      </c>
      <c r="S161" s="57">
        <v>0</v>
      </c>
      <c r="T161" s="57">
        <v>0</v>
      </c>
      <c r="U161" s="57">
        <v>0</v>
      </c>
      <c r="V161" s="57">
        <v>0</v>
      </c>
      <c r="W161" s="57">
        <v>0</v>
      </c>
      <c r="X161" s="57">
        <v>0</v>
      </c>
      <c r="Y161" s="57">
        <v>0</v>
      </c>
      <c r="Z161" s="57">
        <v>0</v>
      </c>
      <c r="AA161" s="57">
        <v>0</v>
      </c>
      <c r="AB161" s="57">
        <v>0</v>
      </c>
      <c r="AC161" s="57">
        <v>0</v>
      </c>
      <c r="AD161" s="57">
        <v>0</v>
      </c>
    </row>
    <row r="162" spans="1:30" ht="15.9" hidden="1" customHeight="1" outlineLevel="2" x14ac:dyDescent="0.25">
      <c r="A162" s="13" t="s">
        <v>63</v>
      </c>
      <c r="B162" s="59" t="s">
        <v>59</v>
      </c>
      <c r="C162" s="58" t="s">
        <v>373</v>
      </c>
      <c r="D162" s="57">
        <f>SUM(E162:AD162)</f>
        <v>253068.21</v>
      </c>
      <c r="E162" s="57">
        <v>0</v>
      </c>
      <c r="F162" s="57">
        <v>0</v>
      </c>
      <c r="G162" s="57">
        <v>0</v>
      </c>
      <c r="H162" s="57">
        <v>0</v>
      </c>
      <c r="I162" s="57">
        <v>0</v>
      </c>
      <c r="J162" s="57">
        <v>0</v>
      </c>
      <c r="K162" s="57">
        <v>75909.45</v>
      </c>
      <c r="L162" s="57">
        <v>0</v>
      </c>
      <c r="M162" s="57">
        <v>0</v>
      </c>
      <c r="N162" s="57">
        <v>0</v>
      </c>
      <c r="O162" s="57">
        <v>0</v>
      </c>
      <c r="P162" s="57">
        <v>0</v>
      </c>
      <c r="Q162" s="57">
        <v>7666.48</v>
      </c>
      <c r="R162" s="57">
        <v>0</v>
      </c>
      <c r="S162" s="57">
        <v>11591.03</v>
      </c>
      <c r="T162" s="57">
        <v>107332.84</v>
      </c>
      <c r="U162" s="57">
        <v>0</v>
      </c>
      <c r="V162" s="57">
        <v>3123.15</v>
      </c>
      <c r="W162" s="57">
        <v>0</v>
      </c>
      <c r="X162" s="57">
        <v>39776.720000000001</v>
      </c>
      <c r="Y162" s="57">
        <v>0</v>
      </c>
      <c r="Z162" s="57">
        <v>7668.54</v>
      </c>
      <c r="AA162" s="57">
        <v>0</v>
      </c>
      <c r="AB162" s="57">
        <v>0</v>
      </c>
      <c r="AC162" s="57">
        <v>0</v>
      </c>
      <c r="AD162" s="57">
        <v>0</v>
      </c>
    </row>
    <row r="163" spans="1:30" ht="15.9" hidden="1" customHeight="1" outlineLevel="2" x14ac:dyDescent="0.25">
      <c r="A163" s="13" t="s">
        <v>63</v>
      </c>
      <c r="B163" s="59" t="s">
        <v>58</v>
      </c>
      <c r="C163" s="58" t="s">
        <v>374</v>
      </c>
      <c r="D163" s="57">
        <f>SUM(E163:AD163)</f>
        <v>0</v>
      </c>
      <c r="E163" s="57">
        <v>0</v>
      </c>
      <c r="F163" s="57">
        <v>0</v>
      </c>
      <c r="G163" s="57">
        <v>0</v>
      </c>
      <c r="H163" s="57">
        <v>0</v>
      </c>
      <c r="I163" s="57">
        <v>0</v>
      </c>
      <c r="J163" s="57">
        <v>0</v>
      </c>
      <c r="K163" s="57">
        <v>0</v>
      </c>
      <c r="L163" s="57">
        <v>0</v>
      </c>
      <c r="M163" s="57">
        <v>0</v>
      </c>
      <c r="N163" s="57">
        <v>0</v>
      </c>
      <c r="O163" s="57">
        <v>0</v>
      </c>
      <c r="P163" s="57">
        <v>0</v>
      </c>
      <c r="Q163" s="57">
        <v>0</v>
      </c>
      <c r="R163" s="57">
        <v>0</v>
      </c>
      <c r="S163" s="57">
        <v>0</v>
      </c>
      <c r="T163" s="57">
        <v>0</v>
      </c>
      <c r="U163" s="57">
        <v>0</v>
      </c>
      <c r="V163" s="57">
        <v>0</v>
      </c>
      <c r="W163" s="57">
        <v>0</v>
      </c>
      <c r="X163" s="57">
        <v>0</v>
      </c>
      <c r="Y163" s="57">
        <v>0</v>
      </c>
      <c r="Z163" s="57">
        <v>0</v>
      </c>
      <c r="AA163" s="57">
        <v>0</v>
      </c>
      <c r="AB163" s="57">
        <v>0</v>
      </c>
      <c r="AC163" s="57">
        <v>0</v>
      </c>
      <c r="AD163" s="57">
        <v>0</v>
      </c>
    </row>
    <row r="164" spans="1:30" ht="15.9" hidden="1" customHeight="1" outlineLevel="2" x14ac:dyDescent="0.25">
      <c r="A164" s="13" t="s">
        <v>63</v>
      </c>
      <c r="B164" s="59" t="s">
        <v>57</v>
      </c>
      <c r="C164" s="58" t="s">
        <v>375</v>
      </c>
      <c r="D164" s="57">
        <f>SUM(E164:AD164)</f>
        <v>109987.85</v>
      </c>
      <c r="E164" s="57">
        <v>0</v>
      </c>
      <c r="F164" s="57">
        <v>0</v>
      </c>
      <c r="G164" s="57">
        <v>0</v>
      </c>
      <c r="H164" s="57">
        <v>6942.34</v>
      </c>
      <c r="I164" s="57">
        <v>0</v>
      </c>
      <c r="J164" s="57">
        <v>5830.88</v>
      </c>
      <c r="K164" s="57">
        <v>4017.51</v>
      </c>
      <c r="L164" s="57">
        <v>6738.31</v>
      </c>
      <c r="M164" s="57">
        <v>0</v>
      </c>
      <c r="N164" s="57">
        <v>10443.49</v>
      </c>
      <c r="O164" s="57">
        <v>0</v>
      </c>
      <c r="P164" s="57">
        <v>7203.49</v>
      </c>
      <c r="Q164" s="57">
        <v>0</v>
      </c>
      <c r="R164" s="57">
        <v>0</v>
      </c>
      <c r="S164" s="57">
        <v>0</v>
      </c>
      <c r="T164" s="57">
        <v>0</v>
      </c>
      <c r="U164" s="57">
        <v>6151.68</v>
      </c>
      <c r="V164" s="57">
        <v>38964.43</v>
      </c>
      <c r="W164" s="57">
        <v>22420.1</v>
      </c>
      <c r="X164" s="57">
        <v>1275.6199999999999</v>
      </c>
      <c r="Y164" s="57">
        <v>0</v>
      </c>
      <c r="Z164" s="57">
        <v>0</v>
      </c>
      <c r="AA164" s="57">
        <v>0</v>
      </c>
      <c r="AB164" s="57">
        <v>0</v>
      </c>
      <c r="AC164" s="57">
        <v>0</v>
      </c>
      <c r="AD164" s="57">
        <v>0</v>
      </c>
    </row>
    <row r="165" spans="1:30" ht="15.9" hidden="1" customHeight="1" outlineLevel="2" x14ac:dyDescent="0.25">
      <c r="A165" s="13" t="s">
        <v>63</v>
      </c>
      <c r="B165" s="59" t="s">
        <v>55</v>
      </c>
      <c r="C165" s="58" t="s">
        <v>376</v>
      </c>
      <c r="D165" s="57">
        <f>SUM(E165:AD165)</f>
        <v>26409.93</v>
      </c>
      <c r="E165" s="57">
        <v>1192.33</v>
      </c>
      <c r="F165" s="57">
        <v>11342.31</v>
      </c>
      <c r="G165" s="57">
        <v>0</v>
      </c>
      <c r="H165" s="57">
        <v>0</v>
      </c>
      <c r="I165" s="57">
        <v>0</v>
      </c>
      <c r="J165" s="57">
        <v>0</v>
      </c>
      <c r="K165" s="57">
        <v>0</v>
      </c>
      <c r="L165" s="57">
        <v>0</v>
      </c>
      <c r="M165" s="57">
        <v>9047.11</v>
      </c>
      <c r="N165" s="57">
        <v>0</v>
      </c>
      <c r="O165" s="57">
        <v>0</v>
      </c>
      <c r="P165" s="57">
        <v>0</v>
      </c>
      <c r="Q165" s="57">
        <v>0</v>
      </c>
      <c r="R165" s="57">
        <v>0</v>
      </c>
      <c r="S165" s="57">
        <v>0</v>
      </c>
      <c r="T165" s="57">
        <v>0</v>
      </c>
      <c r="U165" s="57">
        <v>0</v>
      </c>
      <c r="V165" s="57">
        <v>0</v>
      </c>
      <c r="W165" s="57">
        <v>0</v>
      </c>
      <c r="X165" s="57">
        <v>0</v>
      </c>
      <c r="Y165" s="57">
        <v>0</v>
      </c>
      <c r="Z165" s="57">
        <v>0</v>
      </c>
      <c r="AA165" s="57">
        <v>594.5</v>
      </c>
      <c r="AB165" s="57">
        <v>4233.68</v>
      </c>
      <c r="AC165" s="57">
        <v>0</v>
      </c>
      <c r="AD165" s="57">
        <v>0</v>
      </c>
    </row>
    <row r="166" spans="1:30" ht="15.9" customHeight="1" outlineLevel="1" collapsed="1" x14ac:dyDescent="0.25">
      <c r="A166" s="56" t="s">
        <v>62</v>
      </c>
      <c r="B166" s="7">
        <v>20</v>
      </c>
      <c r="C166" s="30" t="s">
        <v>61</v>
      </c>
      <c r="D166" s="57">
        <f t="shared" ref="D166:AD166" si="12">SUBTOTAL(9,D161:D165)</f>
        <v>396400.73</v>
      </c>
      <c r="E166" s="57">
        <f t="shared" si="12"/>
        <v>1192.33</v>
      </c>
      <c r="F166" s="57">
        <f t="shared" si="12"/>
        <v>11342.31</v>
      </c>
      <c r="G166" s="57">
        <f t="shared" si="12"/>
        <v>6934.74</v>
      </c>
      <c r="H166" s="57">
        <f t="shared" si="12"/>
        <v>6942.34</v>
      </c>
      <c r="I166" s="57">
        <f t="shared" si="12"/>
        <v>0</v>
      </c>
      <c r="J166" s="57">
        <f t="shared" si="12"/>
        <v>5830.88</v>
      </c>
      <c r="K166" s="57">
        <f t="shared" si="12"/>
        <v>79926.959999999992</v>
      </c>
      <c r="L166" s="57">
        <f t="shared" si="12"/>
        <v>6738.31</v>
      </c>
      <c r="M166" s="57">
        <f t="shared" si="12"/>
        <v>9047.11</v>
      </c>
      <c r="N166" s="57">
        <f t="shared" si="12"/>
        <v>10443.49</v>
      </c>
      <c r="O166" s="57">
        <f t="shared" si="12"/>
        <v>0</v>
      </c>
      <c r="P166" s="57">
        <f t="shared" si="12"/>
        <v>7203.49</v>
      </c>
      <c r="Q166" s="57">
        <f t="shared" si="12"/>
        <v>7666.48</v>
      </c>
      <c r="R166" s="57">
        <f t="shared" si="12"/>
        <v>0</v>
      </c>
      <c r="S166" s="57">
        <f t="shared" si="12"/>
        <v>11591.03</v>
      </c>
      <c r="T166" s="57">
        <f t="shared" si="12"/>
        <v>107332.84</v>
      </c>
      <c r="U166" s="57">
        <f t="shared" si="12"/>
        <v>6151.68</v>
      </c>
      <c r="V166" s="57">
        <f t="shared" si="12"/>
        <v>42087.58</v>
      </c>
      <c r="W166" s="57">
        <f t="shared" si="12"/>
        <v>22420.1</v>
      </c>
      <c r="X166" s="57">
        <f t="shared" si="12"/>
        <v>41052.340000000004</v>
      </c>
      <c r="Y166" s="57">
        <f t="shared" si="12"/>
        <v>0</v>
      </c>
      <c r="Z166" s="57">
        <f t="shared" si="12"/>
        <v>7668.54</v>
      </c>
      <c r="AA166" s="57">
        <f t="shared" si="12"/>
        <v>594.5</v>
      </c>
      <c r="AB166" s="57">
        <f t="shared" si="12"/>
        <v>4233.68</v>
      </c>
      <c r="AC166" s="57">
        <f t="shared" si="12"/>
        <v>0</v>
      </c>
      <c r="AD166" s="57">
        <f t="shared" si="12"/>
        <v>0</v>
      </c>
    </row>
    <row r="167" spans="1:30" ht="15.9" hidden="1" customHeight="1" outlineLevel="2" x14ac:dyDescent="0.25">
      <c r="A167" s="13" t="s">
        <v>56</v>
      </c>
      <c r="B167" s="59" t="s">
        <v>60</v>
      </c>
      <c r="C167" s="58" t="s">
        <v>372</v>
      </c>
      <c r="D167" s="57">
        <f>SUM(E167:AD167)</f>
        <v>7664.7</v>
      </c>
      <c r="E167" s="57">
        <v>0</v>
      </c>
      <c r="F167" s="57">
        <v>0</v>
      </c>
      <c r="G167" s="57">
        <v>7664.7</v>
      </c>
      <c r="H167" s="57">
        <v>0</v>
      </c>
      <c r="I167" s="57">
        <v>0</v>
      </c>
      <c r="J167" s="57">
        <v>0</v>
      </c>
      <c r="K167" s="57">
        <v>0</v>
      </c>
      <c r="L167" s="57">
        <v>0</v>
      </c>
      <c r="M167" s="57">
        <v>0</v>
      </c>
      <c r="N167" s="57">
        <v>0</v>
      </c>
      <c r="O167" s="57">
        <v>0</v>
      </c>
      <c r="P167" s="57">
        <v>0</v>
      </c>
      <c r="Q167" s="57">
        <v>0</v>
      </c>
      <c r="R167" s="57">
        <v>0</v>
      </c>
      <c r="S167" s="57">
        <v>0</v>
      </c>
      <c r="T167" s="57">
        <v>0</v>
      </c>
      <c r="U167" s="57">
        <v>0</v>
      </c>
      <c r="V167" s="57">
        <v>0</v>
      </c>
      <c r="W167" s="57">
        <v>0</v>
      </c>
      <c r="X167" s="57">
        <v>0</v>
      </c>
      <c r="Y167" s="57">
        <v>0</v>
      </c>
      <c r="Z167" s="57">
        <v>0</v>
      </c>
      <c r="AA167" s="57">
        <v>0</v>
      </c>
      <c r="AB167" s="57">
        <v>0</v>
      </c>
      <c r="AC167" s="57">
        <v>0</v>
      </c>
      <c r="AD167" s="57">
        <v>0</v>
      </c>
    </row>
    <row r="168" spans="1:30" ht="15.9" hidden="1" customHeight="1" outlineLevel="2" x14ac:dyDescent="0.25">
      <c r="A168" s="13" t="s">
        <v>56</v>
      </c>
      <c r="B168" s="59" t="s">
        <v>59</v>
      </c>
      <c r="C168" s="58" t="s">
        <v>373</v>
      </c>
      <c r="D168" s="57">
        <f>SUM(E168:AD168)</f>
        <v>607945.88000000012</v>
      </c>
      <c r="E168" s="57">
        <v>0</v>
      </c>
      <c r="F168" s="57">
        <v>0</v>
      </c>
      <c r="G168" s="57">
        <v>0</v>
      </c>
      <c r="H168" s="57">
        <v>0</v>
      </c>
      <c r="I168" s="57">
        <v>119288.43</v>
      </c>
      <c r="J168" s="57">
        <v>0</v>
      </c>
      <c r="K168" s="57">
        <v>250071.48</v>
      </c>
      <c r="L168" s="57">
        <v>0</v>
      </c>
      <c r="M168" s="57">
        <v>0</v>
      </c>
      <c r="N168" s="57">
        <v>0</v>
      </c>
      <c r="O168" s="57">
        <v>0</v>
      </c>
      <c r="P168" s="57">
        <v>0</v>
      </c>
      <c r="Q168" s="57">
        <v>36355.26</v>
      </c>
      <c r="R168" s="57">
        <v>0</v>
      </c>
      <c r="S168" s="57">
        <v>12811.14</v>
      </c>
      <c r="T168" s="57">
        <v>118631.03999999999</v>
      </c>
      <c r="U168" s="57">
        <v>0</v>
      </c>
      <c r="V168" s="57">
        <v>3451.9</v>
      </c>
      <c r="W168" s="57">
        <v>0</v>
      </c>
      <c r="X168" s="57">
        <v>43963.74</v>
      </c>
      <c r="Y168" s="57">
        <v>0</v>
      </c>
      <c r="Z168" s="57">
        <v>23372.89</v>
      </c>
      <c r="AA168" s="57">
        <v>0</v>
      </c>
      <c r="AB168" s="57">
        <v>0</v>
      </c>
      <c r="AC168" s="57">
        <v>0</v>
      </c>
      <c r="AD168" s="57">
        <v>0</v>
      </c>
    </row>
    <row r="169" spans="1:30" ht="15.9" hidden="1" customHeight="1" outlineLevel="2" x14ac:dyDescent="0.25">
      <c r="A169" s="13" t="s">
        <v>56</v>
      </c>
      <c r="B169" s="59" t="s">
        <v>58</v>
      </c>
      <c r="C169" s="58" t="s">
        <v>374</v>
      </c>
      <c r="D169" s="57">
        <f>SUM(E169:AD169)</f>
        <v>67975.25</v>
      </c>
      <c r="E169" s="57">
        <v>0</v>
      </c>
      <c r="F169" s="57">
        <v>0</v>
      </c>
      <c r="G169" s="57">
        <v>0</v>
      </c>
      <c r="H169" s="57">
        <v>0</v>
      </c>
      <c r="I169" s="57">
        <v>0</v>
      </c>
      <c r="J169" s="57">
        <v>0</v>
      </c>
      <c r="K169" s="57">
        <v>0</v>
      </c>
      <c r="L169" s="57">
        <v>0</v>
      </c>
      <c r="M169" s="57">
        <v>0</v>
      </c>
      <c r="N169" s="57">
        <v>0</v>
      </c>
      <c r="O169" s="57">
        <v>0</v>
      </c>
      <c r="P169" s="57">
        <v>0</v>
      </c>
      <c r="Q169" s="57">
        <v>0</v>
      </c>
      <c r="R169" s="57">
        <v>0</v>
      </c>
      <c r="S169" s="57">
        <v>0</v>
      </c>
      <c r="T169" s="57">
        <v>0</v>
      </c>
      <c r="U169" s="57">
        <v>0</v>
      </c>
      <c r="V169" s="57">
        <v>0</v>
      </c>
      <c r="W169" s="57">
        <v>0</v>
      </c>
      <c r="X169" s="57">
        <v>0</v>
      </c>
      <c r="Y169" s="57">
        <v>19416.39</v>
      </c>
      <c r="Z169" s="57">
        <v>0</v>
      </c>
      <c r="AA169" s="57">
        <v>0</v>
      </c>
      <c r="AB169" s="57">
        <v>0</v>
      </c>
      <c r="AC169" s="57">
        <v>0</v>
      </c>
      <c r="AD169" s="57">
        <v>48558.86</v>
      </c>
    </row>
    <row r="170" spans="1:30" ht="15.9" hidden="1" customHeight="1" outlineLevel="2" x14ac:dyDescent="0.25">
      <c r="A170" s="13" t="s">
        <v>56</v>
      </c>
      <c r="B170" s="59" t="s">
        <v>57</v>
      </c>
      <c r="C170" s="58" t="s">
        <v>375</v>
      </c>
      <c r="D170" s="57">
        <f>SUM(E170:AD170)</f>
        <v>501132.05</v>
      </c>
      <c r="E170" s="57">
        <v>0</v>
      </c>
      <c r="F170" s="57">
        <v>0</v>
      </c>
      <c r="G170" s="57">
        <v>0</v>
      </c>
      <c r="H170" s="57">
        <v>7673.11</v>
      </c>
      <c r="I170" s="57">
        <v>0</v>
      </c>
      <c r="J170" s="57">
        <v>17939.240000000002</v>
      </c>
      <c r="K170" s="57">
        <v>48123.79</v>
      </c>
      <c r="L170" s="57">
        <v>7447.6</v>
      </c>
      <c r="M170" s="57">
        <v>0</v>
      </c>
      <c r="N170" s="57">
        <v>50475.51</v>
      </c>
      <c r="O170" s="57">
        <v>206321.94</v>
      </c>
      <c r="P170" s="57">
        <v>12820.76</v>
      </c>
      <c r="Q170" s="57">
        <v>0</v>
      </c>
      <c r="R170" s="57">
        <v>0</v>
      </c>
      <c r="S170" s="57">
        <v>0</v>
      </c>
      <c r="T170" s="57">
        <v>0</v>
      </c>
      <c r="U170" s="57">
        <v>6799.22</v>
      </c>
      <c r="V170" s="57">
        <v>74642.880000000005</v>
      </c>
      <c r="W170" s="57">
        <v>47455.43</v>
      </c>
      <c r="X170" s="57">
        <v>1409.9</v>
      </c>
      <c r="Y170" s="57">
        <v>0</v>
      </c>
      <c r="Z170" s="57">
        <v>0</v>
      </c>
      <c r="AA170" s="57">
        <v>0</v>
      </c>
      <c r="AB170" s="57">
        <v>0</v>
      </c>
      <c r="AC170" s="57">
        <v>20022.669999999998</v>
      </c>
      <c r="AD170" s="57">
        <v>0</v>
      </c>
    </row>
    <row r="171" spans="1:30" ht="15.9" hidden="1" customHeight="1" outlineLevel="2" x14ac:dyDescent="0.25">
      <c r="A171" s="13" t="s">
        <v>56</v>
      </c>
      <c r="B171" s="59" t="s">
        <v>55</v>
      </c>
      <c r="C171" s="58" t="s">
        <v>376</v>
      </c>
      <c r="D171" s="57">
        <f>SUM(E171:AD171)</f>
        <v>596887.32000000007</v>
      </c>
      <c r="E171" s="57">
        <v>1317.84</v>
      </c>
      <c r="F171" s="57">
        <v>12536.24</v>
      </c>
      <c r="G171" s="57">
        <v>0</v>
      </c>
      <c r="H171" s="57">
        <v>0</v>
      </c>
      <c r="I171" s="57">
        <v>0</v>
      </c>
      <c r="J171" s="57">
        <v>0</v>
      </c>
      <c r="K171" s="57">
        <v>0</v>
      </c>
      <c r="L171" s="57">
        <v>0</v>
      </c>
      <c r="M171" s="57">
        <v>200938.7</v>
      </c>
      <c r="N171" s="57">
        <v>0</v>
      </c>
      <c r="O171" s="57">
        <v>0</v>
      </c>
      <c r="P171" s="57">
        <v>0</v>
      </c>
      <c r="Q171" s="57">
        <v>0</v>
      </c>
      <c r="R171" s="57">
        <v>0</v>
      </c>
      <c r="S171" s="57">
        <v>0</v>
      </c>
      <c r="T171" s="57">
        <v>0</v>
      </c>
      <c r="U171" s="57">
        <v>0</v>
      </c>
      <c r="V171" s="57">
        <v>0</v>
      </c>
      <c r="W171" s="57">
        <v>0</v>
      </c>
      <c r="X171" s="57">
        <v>0</v>
      </c>
      <c r="Y171" s="57">
        <v>0</v>
      </c>
      <c r="Z171" s="57">
        <v>0</v>
      </c>
      <c r="AA171" s="57">
        <v>95026.01</v>
      </c>
      <c r="AB171" s="57">
        <v>287068.53000000003</v>
      </c>
      <c r="AC171" s="57">
        <v>0</v>
      </c>
      <c r="AD171" s="57">
        <v>0</v>
      </c>
    </row>
    <row r="172" spans="1:30" ht="15.9" customHeight="1" outlineLevel="1" collapsed="1" x14ac:dyDescent="0.25">
      <c r="A172" s="56" t="s">
        <v>54</v>
      </c>
      <c r="B172" s="7">
        <v>21</v>
      </c>
      <c r="C172" s="30" t="s">
        <v>53</v>
      </c>
      <c r="D172" s="57">
        <f t="shared" ref="D172:AD172" si="13">SUBTOTAL(9,D167:D171)</f>
        <v>1781605.2000000002</v>
      </c>
      <c r="E172" s="57">
        <f t="shared" si="13"/>
        <v>1317.84</v>
      </c>
      <c r="F172" s="57">
        <f t="shared" si="13"/>
        <v>12536.24</v>
      </c>
      <c r="G172" s="57">
        <f t="shared" si="13"/>
        <v>7664.7</v>
      </c>
      <c r="H172" s="57">
        <f t="shared" si="13"/>
        <v>7673.11</v>
      </c>
      <c r="I172" s="57">
        <f t="shared" si="13"/>
        <v>119288.43</v>
      </c>
      <c r="J172" s="57">
        <f t="shared" si="13"/>
        <v>17939.240000000002</v>
      </c>
      <c r="K172" s="57">
        <f t="shared" si="13"/>
        <v>298195.27</v>
      </c>
      <c r="L172" s="57">
        <f t="shared" si="13"/>
        <v>7447.6</v>
      </c>
      <c r="M172" s="57">
        <f t="shared" si="13"/>
        <v>200938.7</v>
      </c>
      <c r="N172" s="57">
        <f t="shared" si="13"/>
        <v>50475.51</v>
      </c>
      <c r="O172" s="57">
        <f t="shared" si="13"/>
        <v>206321.94</v>
      </c>
      <c r="P172" s="57">
        <f t="shared" si="13"/>
        <v>12820.76</v>
      </c>
      <c r="Q172" s="57">
        <f t="shared" si="13"/>
        <v>36355.26</v>
      </c>
      <c r="R172" s="57">
        <f t="shared" si="13"/>
        <v>0</v>
      </c>
      <c r="S172" s="57">
        <f t="shared" si="13"/>
        <v>12811.14</v>
      </c>
      <c r="T172" s="57">
        <f t="shared" si="13"/>
        <v>118631.03999999999</v>
      </c>
      <c r="U172" s="57">
        <f t="shared" si="13"/>
        <v>6799.22</v>
      </c>
      <c r="V172" s="57">
        <f t="shared" si="13"/>
        <v>78094.78</v>
      </c>
      <c r="W172" s="57">
        <f t="shared" si="13"/>
        <v>47455.43</v>
      </c>
      <c r="X172" s="57">
        <f t="shared" si="13"/>
        <v>45373.64</v>
      </c>
      <c r="Y172" s="57">
        <f t="shared" si="13"/>
        <v>19416.39</v>
      </c>
      <c r="Z172" s="57">
        <f t="shared" si="13"/>
        <v>23372.89</v>
      </c>
      <c r="AA172" s="57">
        <f t="shared" si="13"/>
        <v>95026.01</v>
      </c>
      <c r="AB172" s="57">
        <f t="shared" si="13"/>
        <v>287068.53000000003</v>
      </c>
      <c r="AC172" s="57">
        <f t="shared" si="13"/>
        <v>20022.669999999998</v>
      </c>
      <c r="AD172" s="57">
        <f t="shared" si="13"/>
        <v>48558.86</v>
      </c>
    </row>
    <row r="173" spans="1:30" ht="15.9" hidden="1" customHeight="1" outlineLevel="2" x14ac:dyDescent="0.25">
      <c r="A173" s="13" t="s">
        <v>52</v>
      </c>
      <c r="B173" s="59" t="s">
        <v>49</v>
      </c>
      <c r="C173" s="58" t="s">
        <v>377</v>
      </c>
      <c r="D173" s="57">
        <f>SUM(E173:AD173)</f>
        <v>17501.16</v>
      </c>
      <c r="E173" s="57">
        <v>36.43</v>
      </c>
      <c r="F173" s="57">
        <v>346.44</v>
      </c>
      <c r="G173" s="57">
        <v>163.88</v>
      </c>
      <c r="H173" s="57">
        <v>271.12</v>
      </c>
      <c r="I173" s="57">
        <v>0</v>
      </c>
      <c r="J173" s="57">
        <v>227.58</v>
      </c>
      <c r="K173" s="57">
        <v>3759.19</v>
      </c>
      <c r="L173" s="57">
        <v>0</v>
      </c>
      <c r="M173" s="57">
        <v>276.33999999999997</v>
      </c>
      <c r="N173" s="57">
        <v>407.86</v>
      </c>
      <c r="O173" s="57">
        <v>0</v>
      </c>
      <c r="P173" s="57">
        <v>281.3</v>
      </c>
      <c r="Q173" s="57">
        <v>363.86</v>
      </c>
      <c r="R173" s="57">
        <v>0</v>
      </c>
      <c r="S173" s="57">
        <v>550.08000000000004</v>
      </c>
      <c r="T173" s="57">
        <v>5094.32</v>
      </c>
      <c r="U173" s="57">
        <v>240.25</v>
      </c>
      <c r="V173" s="57">
        <v>1669.88</v>
      </c>
      <c r="W173" s="57">
        <v>1450.29</v>
      </c>
      <c r="X173" s="57">
        <v>1937.34</v>
      </c>
      <c r="Y173" s="57">
        <v>0</v>
      </c>
      <c r="Z173" s="57">
        <v>277.56</v>
      </c>
      <c r="AA173" s="57">
        <v>18.16</v>
      </c>
      <c r="AB173" s="57">
        <v>129.28</v>
      </c>
      <c r="AC173" s="57">
        <v>0</v>
      </c>
      <c r="AD173" s="57">
        <v>0</v>
      </c>
    </row>
    <row r="174" spans="1:30" ht="15.9" hidden="1" customHeight="1" outlineLevel="2" x14ac:dyDescent="0.25">
      <c r="A174" s="13" t="s">
        <v>52</v>
      </c>
      <c r="B174" s="59" t="s">
        <v>48</v>
      </c>
      <c r="C174" s="58" t="s">
        <v>378</v>
      </c>
      <c r="D174" s="57">
        <f>SUM(E174:AD174)</f>
        <v>1240.51</v>
      </c>
      <c r="E174" s="57">
        <v>6.25</v>
      </c>
      <c r="F174" s="57">
        <v>59.4</v>
      </c>
      <c r="G174" s="57">
        <v>28.11</v>
      </c>
      <c r="H174" s="57">
        <v>46.48</v>
      </c>
      <c r="I174" s="57">
        <v>0</v>
      </c>
      <c r="J174" s="57">
        <v>1.68</v>
      </c>
      <c r="K174" s="57">
        <v>379.69</v>
      </c>
      <c r="L174" s="57">
        <v>0</v>
      </c>
      <c r="M174" s="57">
        <v>47.37</v>
      </c>
      <c r="N174" s="57">
        <v>12.8</v>
      </c>
      <c r="O174" s="57">
        <v>0</v>
      </c>
      <c r="P174" s="57">
        <v>0</v>
      </c>
      <c r="Q174" s="57">
        <v>0</v>
      </c>
      <c r="R174" s="57">
        <v>0</v>
      </c>
      <c r="S174" s="57">
        <v>0</v>
      </c>
      <c r="T174" s="57">
        <v>0</v>
      </c>
      <c r="U174" s="57">
        <v>0</v>
      </c>
      <c r="V174" s="57">
        <v>256.2</v>
      </c>
      <c r="W174" s="57">
        <v>180.69</v>
      </c>
      <c r="X174" s="57">
        <v>196.55</v>
      </c>
      <c r="Y174" s="57">
        <v>0</v>
      </c>
      <c r="Z174" s="57">
        <v>0</v>
      </c>
      <c r="AA174" s="57">
        <v>3.12</v>
      </c>
      <c r="AB174" s="57">
        <v>22.17</v>
      </c>
      <c r="AC174" s="57">
        <v>0</v>
      </c>
      <c r="AD174" s="57">
        <v>0</v>
      </c>
    </row>
    <row r="175" spans="1:30" ht="15.9" hidden="1" customHeight="1" outlineLevel="2" x14ac:dyDescent="0.25">
      <c r="A175" s="13" t="s">
        <v>52</v>
      </c>
      <c r="B175" s="59" t="s">
        <v>47</v>
      </c>
      <c r="C175" s="58" t="s">
        <v>379</v>
      </c>
      <c r="D175" s="57">
        <f>SUM(E175:AD175)</f>
        <v>6121.619999999999</v>
      </c>
      <c r="E175" s="57">
        <v>14.32</v>
      </c>
      <c r="F175" s="57">
        <v>136.27000000000001</v>
      </c>
      <c r="G175" s="57">
        <v>64.58</v>
      </c>
      <c r="H175" s="57">
        <v>106.65</v>
      </c>
      <c r="I175" s="57">
        <v>0</v>
      </c>
      <c r="J175" s="57">
        <v>89.65</v>
      </c>
      <c r="K175" s="57">
        <v>1478.73</v>
      </c>
      <c r="L175" s="57">
        <v>0</v>
      </c>
      <c r="M175" s="57">
        <v>108.69</v>
      </c>
      <c r="N175" s="57">
        <v>131.07</v>
      </c>
      <c r="O175" s="57">
        <v>0</v>
      </c>
      <c r="P175" s="57">
        <v>110.66</v>
      </c>
      <c r="Q175" s="57">
        <v>0</v>
      </c>
      <c r="R175" s="57">
        <v>0</v>
      </c>
      <c r="S175" s="57">
        <v>64.22</v>
      </c>
      <c r="T175" s="57">
        <v>2003.38</v>
      </c>
      <c r="U175" s="57">
        <v>94.5</v>
      </c>
      <c r="V175" s="57">
        <v>656.87</v>
      </c>
      <c r="W175" s="57">
        <v>155.52000000000001</v>
      </c>
      <c r="X175" s="57">
        <v>762.11</v>
      </c>
      <c r="Y175" s="57">
        <v>0</v>
      </c>
      <c r="Z175" s="57">
        <v>86.38</v>
      </c>
      <c r="AA175" s="57">
        <v>7.16</v>
      </c>
      <c r="AB175" s="57">
        <v>50.86</v>
      </c>
      <c r="AC175" s="57">
        <v>0</v>
      </c>
      <c r="AD175" s="57">
        <v>0</v>
      </c>
    </row>
    <row r="176" spans="1:30" ht="15.9" hidden="1" customHeight="1" outlineLevel="2" x14ac:dyDescent="0.25">
      <c r="A176" s="13" t="s">
        <v>52</v>
      </c>
      <c r="B176" s="59" t="s">
        <v>46</v>
      </c>
      <c r="C176" s="58" t="s">
        <v>380</v>
      </c>
      <c r="D176" s="57">
        <f>SUM(E176:AD176)</f>
        <v>4328.3799999999992</v>
      </c>
      <c r="E176" s="57">
        <v>11.5</v>
      </c>
      <c r="F176" s="57">
        <v>109.42</v>
      </c>
      <c r="G176" s="57">
        <v>0</v>
      </c>
      <c r="H176" s="57">
        <v>85.64</v>
      </c>
      <c r="I176" s="57">
        <v>0</v>
      </c>
      <c r="J176" s="57">
        <v>3.09</v>
      </c>
      <c r="K176" s="57">
        <v>1170.99</v>
      </c>
      <c r="L176" s="57">
        <v>0</v>
      </c>
      <c r="M176" s="57">
        <v>87.27</v>
      </c>
      <c r="N176" s="57">
        <v>0</v>
      </c>
      <c r="O176" s="57">
        <v>0</v>
      </c>
      <c r="P176" s="57">
        <v>0</v>
      </c>
      <c r="Q176" s="57">
        <v>0</v>
      </c>
      <c r="R176" s="57">
        <v>0</v>
      </c>
      <c r="S176" s="57">
        <v>51.56</v>
      </c>
      <c r="T176" s="57">
        <v>1609.05</v>
      </c>
      <c r="U176" s="57">
        <v>0</v>
      </c>
      <c r="V176" s="57">
        <v>471.98</v>
      </c>
      <c r="W176" s="57">
        <v>0</v>
      </c>
      <c r="X176" s="57">
        <v>611.91</v>
      </c>
      <c r="Y176" s="57">
        <v>0</v>
      </c>
      <c r="Z176" s="57">
        <v>69.37</v>
      </c>
      <c r="AA176" s="57">
        <v>5.74</v>
      </c>
      <c r="AB176" s="57">
        <v>40.86</v>
      </c>
      <c r="AC176" s="57">
        <v>0</v>
      </c>
      <c r="AD176" s="57">
        <v>0</v>
      </c>
    </row>
    <row r="177" spans="1:30" ht="15.9" hidden="1" customHeight="1" outlineLevel="2" x14ac:dyDescent="0.25">
      <c r="A177" s="13" t="s">
        <v>52</v>
      </c>
      <c r="B177" s="59" t="s">
        <v>44</v>
      </c>
      <c r="C177" s="58" t="s">
        <v>381</v>
      </c>
      <c r="D177" s="57">
        <f>SUM(E177:AD177)</f>
        <v>1259.1400000000001</v>
      </c>
      <c r="E177" s="57">
        <v>3.76</v>
      </c>
      <c r="F177" s="57">
        <v>35.72</v>
      </c>
      <c r="G177" s="57">
        <v>16.93</v>
      </c>
      <c r="H177" s="57">
        <v>27.96</v>
      </c>
      <c r="I177" s="57">
        <v>0</v>
      </c>
      <c r="J177" s="57">
        <v>23.5</v>
      </c>
      <c r="K177" s="57">
        <v>170.11</v>
      </c>
      <c r="L177" s="57">
        <v>0</v>
      </c>
      <c r="M177" s="57">
        <v>28.5</v>
      </c>
      <c r="N177" s="57">
        <v>34.35</v>
      </c>
      <c r="O177" s="57">
        <v>0</v>
      </c>
      <c r="P177" s="57">
        <v>29.01</v>
      </c>
      <c r="Q177" s="57">
        <v>0</v>
      </c>
      <c r="R177" s="57">
        <v>0</v>
      </c>
      <c r="S177" s="57">
        <v>16.829999999999998</v>
      </c>
      <c r="T177" s="57">
        <v>525.08000000000004</v>
      </c>
      <c r="U177" s="57">
        <v>24.77</v>
      </c>
      <c r="V177" s="57">
        <v>156.91</v>
      </c>
      <c r="W177" s="57">
        <v>41.16</v>
      </c>
      <c r="X177" s="57">
        <v>86.7</v>
      </c>
      <c r="Y177" s="57">
        <v>0</v>
      </c>
      <c r="Z177" s="57">
        <v>22.64</v>
      </c>
      <c r="AA177" s="57">
        <v>1.87</v>
      </c>
      <c r="AB177" s="57">
        <v>13.34</v>
      </c>
      <c r="AC177" s="57">
        <v>0</v>
      </c>
      <c r="AD177" s="57">
        <v>0</v>
      </c>
    </row>
    <row r="178" spans="1:30" ht="15.9" customHeight="1" outlineLevel="1" collapsed="1" x14ac:dyDescent="0.25">
      <c r="A178" s="56" t="s">
        <v>51</v>
      </c>
      <c r="B178" s="7">
        <v>22</v>
      </c>
      <c r="C178" s="30" t="s">
        <v>50</v>
      </c>
      <c r="D178" s="57">
        <f t="shared" ref="D178:AD178" si="14">SUBTOTAL(9,D173:D177)</f>
        <v>30450.809999999998</v>
      </c>
      <c r="E178" s="57">
        <f t="shared" si="14"/>
        <v>72.260000000000005</v>
      </c>
      <c r="F178" s="57">
        <f t="shared" si="14"/>
        <v>687.25</v>
      </c>
      <c r="G178" s="57">
        <f t="shared" si="14"/>
        <v>273.5</v>
      </c>
      <c r="H178" s="57">
        <f t="shared" si="14"/>
        <v>537.85</v>
      </c>
      <c r="I178" s="57">
        <f t="shared" si="14"/>
        <v>0</v>
      </c>
      <c r="J178" s="57">
        <f t="shared" si="14"/>
        <v>345.5</v>
      </c>
      <c r="K178" s="57">
        <f t="shared" si="14"/>
        <v>6958.71</v>
      </c>
      <c r="L178" s="57">
        <f t="shared" si="14"/>
        <v>0</v>
      </c>
      <c r="M178" s="57">
        <f t="shared" si="14"/>
        <v>548.16999999999996</v>
      </c>
      <c r="N178" s="57">
        <f t="shared" si="14"/>
        <v>586.08000000000004</v>
      </c>
      <c r="O178" s="57">
        <f t="shared" si="14"/>
        <v>0</v>
      </c>
      <c r="P178" s="57">
        <f t="shared" si="14"/>
        <v>420.97</v>
      </c>
      <c r="Q178" s="57">
        <f t="shared" si="14"/>
        <v>363.86</v>
      </c>
      <c r="R178" s="57">
        <f t="shared" si="14"/>
        <v>0</v>
      </c>
      <c r="S178" s="57">
        <f t="shared" si="14"/>
        <v>682.69000000000017</v>
      </c>
      <c r="T178" s="57">
        <f t="shared" si="14"/>
        <v>9231.83</v>
      </c>
      <c r="U178" s="57">
        <f t="shared" si="14"/>
        <v>359.52</v>
      </c>
      <c r="V178" s="57">
        <f t="shared" si="14"/>
        <v>3211.84</v>
      </c>
      <c r="W178" s="57">
        <f t="shared" si="14"/>
        <v>1827.66</v>
      </c>
      <c r="X178" s="57">
        <f t="shared" si="14"/>
        <v>3594.6099999999997</v>
      </c>
      <c r="Y178" s="57">
        <f t="shared" si="14"/>
        <v>0</v>
      </c>
      <c r="Z178" s="57">
        <f t="shared" si="14"/>
        <v>455.95</v>
      </c>
      <c r="AA178" s="57">
        <f t="shared" si="14"/>
        <v>36.049999999999997</v>
      </c>
      <c r="AB178" s="57">
        <f t="shared" si="14"/>
        <v>256.51</v>
      </c>
      <c r="AC178" s="57">
        <f t="shared" si="14"/>
        <v>0</v>
      </c>
      <c r="AD178" s="57">
        <f t="shared" si="14"/>
        <v>0</v>
      </c>
    </row>
    <row r="179" spans="1:30" ht="15.9" hidden="1" customHeight="1" outlineLevel="2" x14ac:dyDescent="0.25">
      <c r="A179" s="13" t="s">
        <v>45</v>
      </c>
      <c r="B179" s="59" t="s">
        <v>49</v>
      </c>
      <c r="C179" s="58" t="s">
        <v>377</v>
      </c>
      <c r="D179" s="57">
        <f>SUM(E179:AD179)</f>
        <v>365645.70000000007</v>
      </c>
      <c r="E179" s="57">
        <v>1401.5</v>
      </c>
      <c r="F179" s="57">
        <v>1476.95</v>
      </c>
      <c r="G179" s="57">
        <v>698.62</v>
      </c>
      <c r="H179" s="57">
        <v>1155.82</v>
      </c>
      <c r="I179" s="57">
        <v>14155.06</v>
      </c>
      <c r="J179" s="57">
        <v>1908.59</v>
      </c>
      <c r="K179" s="57">
        <v>28691.08</v>
      </c>
      <c r="L179" s="57">
        <v>14470.7</v>
      </c>
      <c r="M179" s="57">
        <v>37067.4</v>
      </c>
      <c r="N179" s="57">
        <v>4058.97</v>
      </c>
      <c r="O179" s="57">
        <v>113916.12</v>
      </c>
      <c r="P179" s="57">
        <v>1673.59</v>
      </c>
      <c r="Q179" s="57">
        <v>5111.49</v>
      </c>
      <c r="R179" s="57">
        <v>0</v>
      </c>
      <c r="S179" s="57">
        <v>2345.11</v>
      </c>
      <c r="T179" s="57">
        <v>21717.9</v>
      </c>
      <c r="U179" s="57">
        <v>1024.19</v>
      </c>
      <c r="V179" s="57">
        <v>10201.89</v>
      </c>
      <c r="W179" s="57">
        <v>8190.28</v>
      </c>
      <c r="X179" s="57">
        <v>8259.16</v>
      </c>
      <c r="Y179" s="57">
        <v>3573.4</v>
      </c>
      <c r="Z179" s="57">
        <v>4101.78</v>
      </c>
      <c r="AA179" s="57">
        <v>7284.09</v>
      </c>
      <c r="AB179" s="57">
        <v>66897.63</v>
      </c>
      <c r="AC179" s="57">
        <v>1943.12</v>
      </c>
      <c r="AD179" s="57">
        <v>4321.26</v>
      </c>
    </row>
    <row r="180" spans="1:30" ht="15.9" hidden="1" customHeight="1" outlineLevel="2" x14ac:dyDescent="0.25">
      <c r="A180" s="13" t="s">
        <v>45</v>
      </c>
      <c r="B180" s="59" t="s">
        <v>48</v>
      </c>
      <c r="C180" s="58" t="s">
        <v>378</v>
      </c>
      <c r="D180" s="57">
        <f>SUM(E180:AD180)</f>
        <v>37162.19000000001</v>
      </c>
      <c r="E180" s="57">
        <v>242.32</v>
      </c>
      <c r="F180" s="57">
        <v>253.22</v>
      </c>
      <c r="G180" s="57">
        <v>119.86</v>
      </c>
      <c r="H180" s="57">
        <v>198.16</v>
      </c>
      <c r="I180" s="57">
        <v>0</v>
      </c>
      <c r="J180" s="57">
        <v>52.22</v>
      </c>
      <c r="K180" s="57">
        <v>2774.59</v>
      </c>
      <c r="L180" s="57">
        <v>0</v>
      </c>
      <c r="M180" s="57">
        <v>6354.98</v>
      </c>
      <c r="N180" s="57">
        <v>327.73</v>
      </c>
      <c r="O180" s="57">
        <v>9626.23</v>
      </c>
      <c r="P180" s="57">
        <v>0</v>
      </c>
      <c r="Q180" s="57">
        <v>0</v>
      </c>
      <c r="R180" s="57">
        <v>0</v>
      </c>
      <c r="S180" s="57">
        <v>0</v>
      </c>
      <c r="T180" s="57">
        <v>0</v>
      </c>
      <c r="U180" s="57">
        <v>0</v>
      </c>
      <c r="V180" s="57">
        <v>1190.08</v>
      </c>
      <c r="W180" s="57">
        <v>1113.2</v>
      </c>
      <c r="X180" s="57">
        <v>837.93</v>
      </c>
      <c r="Y180" s="57">
        <v>612.65</v>
      </c>
      <c r="Z180" s="57">
        <v>0</v>
      </c>
      <c r="AA180" s="57">
        <v>1248.24</v>
      </c>
      <c r="AB180" s="57">
        <v>11469.91</v>
      </c>
      <c r="AC180" s="57">
        <v>0</v>
      </c>
      <c r="AD180" s="57">
        <v>740.87</v>
      </c>
    </row>
    <row r="181" spans="1:30" ht="15.9" hidden="1" customHeight="1" outlineLevel="2" x14ac:dyDescent="0.25">
      <c r="A181" s="13" t="s">
        <v>45</v>
      </c>
      <c r="B181" s="59" t="s">
        <v>47</v>
      </c>
      <c r="C181" s="58" t="s">
        <v>379</v>
      </c>
      <c r="D181" s="57">
        <f>SUM(E181:AD181)</f>
        <v>115697.06999999998</v>
      </c>
      <c r="E181" s="57">
        <v>540.37</v>
      </c>
      <c r="F181" s="57">
        <v>580.96</v>
      </c>
      <c r="G181" s="57">
        <v>275.3</v>
      </c>
      <c r="H181" s="57">
        <v>454.64</v>
      </c>
      <c r="I181" s="57">
        <v>5566.62</v>
      </c>
      <c r="J181" s="57">
        <v>751.9</v>
      </c>
      <c r="K181" s="57">
        <v>11286.38</v>
      </c>
      <c r="L181" s="57">
        <v>5692.16</v>
      </c>
      <c r="M181" s="57">
        <v>14580.94</v>
      </c>
      <c r="N181" s="57">
        <v>844.77</v>
      </c>
      <c r="O181" s="57">
        <v>22772.2</v>
      </c>
      <c r="P181" s="57">
        <v>658.38</v>
      </c>
      <c r="Q181" s="57">
        <v>2.68</v>
      </c>
      <c r="R181" s="57">
        <v>0</v>
      </c>
      <c r="S181" s="57">
        <v>273.73</v>
      </c>
      <c r="T181" s="57">
        <v>8540.7199999999993</v>
      </c>
      <c r="U181" s="57">
        <v>402.84</v>
      </c>
      <c r="V181" s="57">
        <v>4013.01</v>
      </c>
      <c r="W181" s="57">
        <v>714.2</v>
      </c>
      <c r="X181" s="57">
        <v>3248.98</v>
      </c>
      <c r="Y181" s="57">
        <v>1405.61</v>
      </c>
      <c r="Z181" s="57">
        <v>1446.25</v>
      </c>
      <c r="AA181" s="57">
        <v>2865.82</v>
      </c>
      <c r="AB181" s="57">
        <v>26314.5</v>
      </c>
      <c r="AC181" s="57">
        <v>764.33</v>
      </c>
      <c r="AD181" s="57">
        <v>1699.78</v>
      </c>
    </row>
    <row r="182" spans="1:30" ht="15.9" hidden="1" customHeight="1" outlineLevel="2" x14ac:dyDescent="0.25">
      <c r="A182" s="13" t="s">
        <v>45</v>
      </c>
      <c r="B182" s="59" t="s">
        <v>46</v>
      </c>
      <c r="C182" s="58" t="s">
        <v>380</v>
      </c>
      <c r="D182" s="57">
        <f>SUM(E182:AD182)</f>
        <v>64793.020000000004</v>
      </c>
      <c r="E182" s="57">
        <v>432.47</v>
      </c>
      <c r="F182" s="57">
        <v>466.48</v>
      </c>
      <c r="G182" s="57">
        <v>0</v>
      </c>
      <c r="H182" s="57">
        <v>365.06</v>
      </c>
      <c r="I182" s="57">
        <v>4469.6499999999996</v>
      </c>
      <c r="J182" s="57">
        <v>96.27</v>
      </c>
      <c r="K182" s="57">
        <v>7645.42</v>
      </c>
      <c r="L182" s="57">
        <v>0</v>
      </c>
      <c r="M182" s="57">
        <v>11707.34</v>
      </c>
      <c r="N182" s="57">
        <v>0</v>
      </c>
      <c r="O182" s="57">
        <v>0</v>
      </c>
      <c r="P182" s="57">
        <v>0</v>
      </c>
      <c r="Q182" s="57">
        <v>2.68</v>
      </c>
      <c r="R182" s="57">
        <v>0</v>
      </c>
      <c r="S182" s="57">
        <v>219.8</v>
      </c>
      <c r="T182" s="57">
        <v>6859.63</v>
      </c>
      <c r="U182" s="57">
        <v>0</v>
      </c>
      <c r="V182" s="57">
        <v>2192.41</v>
      </c>
      <c r="W182" s="57">
        <v>38.79</v>
      </c>
      <c r="X182" s="57">
        <v>2608.6999999999998</v>
      </c>
      <c r="Y182" s="57">
        <v>1128.6300000000001</v>
      </c>
      <c r="Z182" s="57">
        <v>1161.4000000000001</v>
      </c>
      <c r="AA182" s="57">
        <v>2301.52</v>
      </c>
      <c r="AB182" s="57">
        <v>21129.88</v>
      </c>
      <c r="AC182" s="57">
        <v>602.03</v>
      </c>
      <c r="AD182" s="57">
        <v>1364.86</v>
      </c>
    </row>
    <row r="183" spans="1:30" ht="15.9" hidden="1" customHeight="1" outlineLevel="2" x14ac:dyDescent="0.25">
      <c r="A183" s="13" t="s">
        <v>45</v>
      </c>
      <c r="B183" s="59" t="s">
        <v>44</v>
      </c>
      <c r="C183" s="58" t="s">
        <v>381</v>
      </c>
      <c r="D183" s="57">
        <f>SUM(E183:AD183)</f>
        <v>28026.399999999998</v>
      </c>
      <c r="E183" s="57">
        <v>135.84</v>
      </c>
      <c r="F183" s="57">
        <v>152.29</v>
      </c>
      <c r="G183" s="57">
        <v>72.16</v>
      </c>
      <c r="H183" s="57">
        <v>119.18</v>
      </c>
      <c r="I183" s="57">
        <v>1458.63</v>
      </c>
      <c r="J183" s="57">
        <v>197.12</v>
      </c>
      <c r="K183" s="57">
        <v>1336.05</v>
      </c>
      <c r="L183" s="57">
        <v>1492.11</v>
      </c>
      <c r="M183" s="57">
        <v>3822.24</v>
      </c>
      <c r="N183" s="57">
        <v>221.44</v>
      </c>
      <c r="O183" s="57">
        <v>5840.65</v>
      </c>
      <c r="P183" s="57">
        <v>172.59</v>
      </c>
      <c r="Q183" s="57">
        <v>1.34</v>
      </c>
      <c r="R183" s="57">
        <v>0</v>
      </c>
      <c r="S183" s="57">
        <v>71.739999999999995</v>
      </c>
      <c r="T183" s="57">
        <v>2238.4899999999998</v>
      </c>
      <c r="U183" s="57">
        <v>105.61</v>
      </c>
      <c r="V183" s="57">
        <v>986.82</v>
      </c>
      <c r="W183" s="57">
        <v>188.87</v>
      </c>
      <c r="X183" s="57">
        <v>369.59</v>
      </c>
      <c r="Y183" s="57">
        <v>368.45</v>
      </c>
      <c r="Z183" s="57">
        <v>379.19</v>
      </c>
      <c r="AA183" s="57">
        <v>751.35</v>
      </c>
      <c r="AB183" s="57">
        <v>6898.72</v>
      </c>
      <c r="AC183" s="57">
        <v>200.36</v>
      </c>
      <c r="AD183" s="57">
        <v>445.57</v>
      </c>
    </row>
    <row r="184" spans="1:30" ht="15.9" customHeight="1" outlineLevel="1" collapsed="1" x14ac:dyDescent="0.25">
      <c r="A184" s="56" t="s">
        <v>43</v>
      </c>
      <c r="B184" s="7">
        <v>23</v>
      </c>
      <c r="C184" s="30" t="s">
        <v>42</v>
      </c>
      <c r="D184" s="57">
        <f t="shared" ref="D184:AD184" si="15">SUBTOTAL(9,D179:D183)</f>
        <v>611324.38000000012</v>
      </c>
      <c r="E184" s="57">
        <f t="shared" si="15"/>
        <v>2752.5</v>
      </c>
      <c r="F184" s="57">
        <f t="shared" si="15"/>
        <v>2929.9</v>
      </c>
      <c r="G184" s="57">
        <f t="shared" si="15"/>
        <v>1165.94</v>
      </c>
      <c r="H184" s="57">
        <f t="shared" si="15"/>
        <v>2292.8599999999997</v>
      </c>
      <c r="I184" s="57">
        <f t="shared" si="15"/>
        <v>25649.960000000003</v>
      </c>
      <c r="J184" s="57">
        <f t="shared" si="15"/>
        <v>3006.1</v>
      </c>
      <c r="K184" s="57">
        <f t="shared" si="15"/>
        <v>51733.520000000004</v>
      </c>
      <c r="L184" s="57">
        <f t="shared" si="15"/>
        <v>21654.97</v>
      </c>
      <c r="M184" s="57">
        <f t="shared" si="15"/>
        <v>73532.900000000009</v>
      </c>
      <c r="N184" s="57">
        <f t="shared" si="15"/>
        <v>5452.9099999999989</v>
      </c>
      <c r="O184" s="57">
        <f t="shared" si="15"/>
        <v>152155.19999999998</v>
      </c>
      <c r="P184" s="57">
        <f t="shared" si="15"/>
        <v>2504.56</v>
      </c>
      <c r="Q184" s="57">
        <f t="shared" si="15"/>
        <v>5118.1900000000005</v>
      </c>
      <c r="R184" s="57">
        <f t="shared" si="15"/>
        <v>0</v>
      </c>
      <c r="S184" s="57">
        <f t="shared" si="15"/>
        <v>2910.38</v>
      </c>
      <c r="T184" s="57">
        <f t="shared" si="15"/>
        <v>39356.74</v>
      </c>
      <c r="U184" s="57">
        <f t="shared" si="15"/>
        <v>1532.6399999999999</v>
      </c>
      <c r="V184" s="57">
        <f t="shared" si="15"/>
        <v>18584.21</v>
      </c>
      <c r="W184" s="57">
        <f t="shared" si="15"/>
        <v>10245.340000000002</v>
      </c>
      <c r="X184" s="57">
        <f t="shared" si="15"/>
        <v>15324.36</v>
      </c>
      <c r="Y184" s="57">
        <f t="shared" si="15"/>
        <v>7088.74</v>
      </c>
      <c r="Z184" s="57">
        <f t="shared" si="15"/>
        <v>7088.62</v>
      </c>
      <c r="AA184" s="57">
        <f t="shared" si="15"/>
        <v>14451.02</v>
      </c>
      <c r="AB184" s="57">
        <f t="shared" si="15"/>
        <v>132710.64000000001</v>
      </c>
      <c r="AC184" s="57">
        <f t="shared" si="15"/>
        <v>3509.8399999999997</v>
      </c>
      <c r="AD184" s="57">
        <f t="shared" si="15"/>
        <v>8572.34</v>
      </c>
    </row>
    <row r="185" spans="1:30" ht="15.9" hidden="1" customHeight="1" outlineLevel="2" x14ac:dyDescent="0.25">
      <c r="A185" s="13" t="s">
        <v>41</v>
      </c>
      <c r="B185" s="59" t="s">
        <v>40</v>
      </c>
      <c r="C185" s="58" t="s">
        <v>382</v>
      </c>
      <c r="D185" s="57">
        <f>SUM(E185:AD185)</f>
        <v>4435041.82</v>
      </c>
      <c r="E185" s="57">
        <v>8462.1200000000008</v>
      </c>
      <c r="F185" s="57">
        <v>80466.070000000007</v>
      </c>
      <c r="G185" s="57">
        <v>38061.67</v>
      </c>
      <c r="H185" s="57">
        <v>62970.91</v>
      </c>
      <c r="I185" s="57">
        <v>62908.480000000003</v>
      </c>
      <c r="J185" s="57">
        <v>52857.8</v>
      </c>
      <c r="K185" s="57">
        <v>914130.3</v>
      </c>
      <c r="L185" s="57">
        <v>61119.92</v>
      </c>
      <c r="M185" s="57">
        <v>64183.64</v>
      </c>
      <c r="N185" s="57">
        <v>94730.79</v>
      </c>
      <c r="O185" s="57">
        <v>0</v>
      </c>
      <c r="P185" s="57">
        <v>65335.360000000001</v>
      </c>
      <c r="Q185" s="57">
        <v>114876.92</v>
      </c>
      <c r="R185" s="57">
        <v>0</v>
      </c>
      <c r="S185" s="57">
        <v>127026.87</v>
      </c>
      <c r="T185" s="57">
        <v>1183163.24</v>
      </c>
      <c r="U185" s="57">
        <v>55798.81</v>
      </c>
      <c r="V185" s="57">
        <v>399511.99</v>
      </c>
      <c r="W185" s="57">
        <v>336823.43</v>
      </c>
      <c r="X185" s="57">
        <v>449970.29</v>
      </c>
      <c r="Y185" s="57">
        <v>18194.89</v>
      </c>
      <c r="Z185" s="57">
        <v>115870.22</v>
      </c>
      <c r="AA185" s="57">
        <v>98548.98</v>
      </c>
      <c r="AB185" s="57">
        <v>30029.119999999999</v>
      </c>
      <c r="AC185" s="57">
        <v>0</v>
      </c>
      <c r="AD185" s="57">
        <v>0</v>
      </c>
    </row>
    <row r="186" spans="1:30" ht="15.9" customHeight="1" outlineLevel="1" collapsed="1" x14ac:dyDescent="0.25">
      <c r="A186" s="56" t="s">
        <v>39</v>
      </c>
      <c r="B186" s="7">
        <v>24</v>
      </c>
      <c r="C186" s="30" t="s">
        <v>38</v>
      </c>
      <c r="D186" s="57">
        <f t="shared" ref="D186:AD186" si="16">SUBTOTAL(9,D185:D185)</f>
        <v>4435041.82</v>
      </c>
      <c r="E186" s="57">
        <f t="shared" si="16"/>
        <v>8462.1200000000008</v>
      </c>
      <c r="F186" s="57">
        <f t="shared" si="16"/>
        <v>80466.070000000007</v>
      </c>
      <c r="G186" s="57">
        <f t="shared" si="16"/>
        <v>38061.67</v>
      </c>
      <c r="H186" s="57">
        <f t="shared" si="16"/>
        <v>62970.91</v>
      </c>
      <c r="I186" s="57">
        <f t="shared" si="16"/>
        <v>62908.480000000003</v>
      </c>
      <c r="J186" s="57">
        <f t="shared" si="16"/>
        <v>52857.8</v>
      </c>
      <c r="K186" s="57">
        <f t="shared" si="16"/>
        <v>914130.3</v>
      </c>
      <c r="L186" s="57">
        <f t="shared" si="16"/>
        <v>61119.92</v>
      </c>
      <c r="M186" s="57">
        <f t="shared" si="16"/>
        <v>64183.64</v>
      </c>
      <c r="N186" s="57">
        <f t="shared" si="16"/>
        <v>94730.79</v>
      </c>
      <c r="O186" s="57">
        <f t="shared" si="16"/>
        <v>0</v>
      </c>
      <c r="P186" s="57">
        <f t="shared" si="16"/>
        <v>65335.360000000001</v>
      </c>
      <c r="Q186" s="57">
        <f t="shared" si="16"/>
        <v>114876.92</v>
      </c>
      <c r="R186" s="57">
        <f t="shared" si="16"/>
        <v>0</v>
      </c>
      <c r="S186" s="57">
        <f t="shared" si="16"/>
        <v>127026.87</v>
      </c>
      <c r="T186" s="57">
        <f t="shared" si="16"/>
        <v>1183163.24</v>
      </c>
      <c r="U186" s="57">
        <f t="shared" si="16"/>
        <v>55798.81</v>
      </c>
      <c r="V186" s="57">
        <f t="shared" si="16"/>
        <v>399511.99</v>
      </c>
      <c r="W186" s="57">
        <f t="shared" si="16"/>
        <v>336823.43</v>
      </c>
      <c r="X186" s="57">
        <f t="shared" si="16"/>
        <v>449970.29</v>
      </c>
      <c r="Y186" s="57">
        <f t="shared" si="16"/>
        <v>18194.89</v>
      </c>
      <c r="Z186" s="57">
        <f t="shared" si="16"/>
        <v>115870.22</v>
      </c>
      <c r="AA186" s="57">
        <f t="shared" si="16"/>
        <v>98548.98</v>
      </c>
      <c r="AB186" s="57">
        <f t="shared" si="16"/>
        <v>30029.119999999999</v>
      </c>
      <c r="AC186" s="57">
        <f t="shared" si="16"/>
        <v>0</v>
      </c>
      <c r="AD186" s="57">
        <f t="shared" si="16"/>
        <v>0</v>
      </c>
    </row>
    <row r="187" spans="1:30" ht="15.9" customHeight="1" x14ac:dyDescent="0.25">
      <c r="A187" s="56" t="s">
        <v>37</v>
      </c>
      <c r="B187" s="7">
        <v>25</v>
      </c>
      <c r="C187" s="55" t="s">
        <v>36</v>
      </c>
      <c r="D187" s="54">
        <f t="shared" ref="D187:AD187" si="17">SUBTOTAL(9,D21:D185)</f>
        <v>77469401.74999997</v>
      </c>
      <c r="E187" s="54">
        <f t="shared" si="17"/>
        <v>1278966.9000000001</v>
      </c>
      <c r="F187" s="54">
        <f t="shared" si="17"/>
        <v>359750.2</v>
      </c>
      <c r="G187" s="54">
        <f t="shared" si="17"/>
        <v>214549.89999999991</v>
      </c>
      <c r="H187" s="54">
        <f t="shared" si="17"/>
        <v>970049.17000000016</v>
      </c>
      <c r="I187" s="54">
        <f t="shared" si="17"/>
        <v>2016208.0899999996</v>
      </c>
      <c r="J187" s="54">
        <f t="shared" si="17"/>
        <v>934114.99000000022</v>
      </c>
      <c r="K187" s="54">
        <f t="shared" si="17"/>
        <v>17046339.059999999</v>
      </c>
      <c r="L187" s="54">
        <f t="shared" si="17"/>
        <v>1796602.04</v>
      </c>
      <c r="M187" s="54">
        <f t="shared" si="17"/>
        <v>4889978.3500000015</v>
      </c>
      <c r="N187" s="54">
        <f t="shared" si="17"/>
        <v>1234646.8900000001</v>
      </c>
      <c r="O187" s="54">
        <f t="shared" si="17"/>
        <v>10102479.970000001</v>
      </c>
      <c r="P187" s="54">
        <f t="shared" si="17"/>
        <v>719427.17</v>
      </c>
      <c r="Q187" s="54">
        <f t="shared" si="17"/>
        <v>1255797.2800000003</v>
      </c>
      <c r="R187" s="54">
        <f t="shared" si="17"/>
        <v>20605.940000000002</v>
      </c>
      <c r="S187" s="54">
        <f t="shared" si="17"/>
        <v>2743057.9600000009</v>
      </c>
      <c r="T187" s="54">
        <f t="shared" si="17"/>
        <v>16992896.940000001</v>
      </c>
      <c r="U187" s="54">
        <f t="shared" si="17"/>
        <v>291709.32999999996</v>
      </c>
      <c r="V187" s="54">
        <f t="shared" si="17"/>
        <v>2985088.45</v>
      </c>
      <c r="W187" s="54">
        <f t="shared" si="17"/>
        <v>2193592.56</v>
      </c>
      <c r="X187" s="54">
        <f t="shared" si="17"/>
        <v>1991634.33</v>
      </c>
      <c r="Y187" s="54">
        <f t="shared" si="17"/>
        <v>201755.62</v>
      </c>
      <c r="Z187" s="54">
        <f t="shared" si="17"/>
        <v>1120915.4000000001</v>
      </c>
      <c r="AA187" s="54">
        <f t="shared" si="17"/>
        <v>1406398.1000000003</v>
      </c>
      <c r="AB187" s="54">
        <f t="shared" si="17"/>
        <v>3910130.3499999996</v>
      </c>
      <c r="AC187" s="54">
        <f t="shared" si="17"/>
        <v>352044.24</v>
      </c>
      <c r="AD187" s="54">
        <f t="shared" si="17"/>
        <v>440662.52</v>
      </c>
    </row>
    <row r="188" spans="1:30" ht="15.9" customHeight="1" thickBot="1" x14ac:dyDescent="0.3">
      <c r="B188" s="7">
        <v>26</v>
      </c>
      <c r="C188" s="53" t="s">
        <v>35</v>
      </c>
      <c r="D188" s="52">
        <f>SUM(E188:AD188)</f>
        <v>82530771.890000001</v>
      </c>
      <c r="E188" s="52">
        <f t="shared" ref="E188:AD188" si="18">E18+E187</f>
        <v>1352667.4800000002</v>
      </c>
      <c r="F188" s="52">
        <f t="shared" si="18"/>
        <v>390978.73</v>
      </c>
      <c r="G188" s="52">
        <f t="shared" si="18"/>
        <v>249940.03999999992</v>
      </c>
      <c r="H188" s="52">
        <f t="shared" si="18"/>
        <v>1048165.4900000002</v>
      </c>
      <c r="I188" s="52">
        <f t="shared" si="18"/>
        <v>2207387.7299999995</v>
      </c>
      <c r="J188" s="52">
        <f t="shared" si="18"/>
        <v>1015394.2700000003</v>
      </c>
      <c r="K188" s="52">
        <f t="shared" si="18"/>
        <v>18009537.799999997</v>
      </c>
      <c r="L188" s="52">
        <f t="shared" si="18"/>
        <v>1885489.72</v>
      </c>
      <c r="M188" s="52">
        <f t="shared" si="18"/>
        <v>5090761.870000001</v>
      </c>
      <c r="N188" s="52">
        <f t="shared" si="18"/>
        <v>1296530.1900000002</v>
      </c>
      <c r="O188" s="52">
        <f t="shared" si="18"/>
        <v>10470826.390000001</v>
      </c>
      <c r="P188" s="52">
        <f t="shared" si="18"/>
        <v>785228.08000000007</v>
      </c>
      <c r="Q188" s="52">
        <f t="shared" si="18"/>
        <v>1354966.1000000003</v>
      </c>
      <c r="R188" s="52">
        <f t="shared" si="18"/>
        <v>46538.36</v>
      </c>
      <c r="S188" s="52">
        <f t="shared" si="18"/>
        <v>3252684.810000001</v>
      </c>
      <c r="T188" s="52">
        <f t="shared" si="18"/>
        <v>17893115.640000001</v>
      </c>
      <c r="U188" s="52">
        <f t="shared" si="18"/>
        <v>371138.12</v>
      </c>
      <c r="V188" s="52">
        <f t="shared" si="18"/>
        <v>3216409.22</v>
      </c>
      <c r="W188" s="52">
        <f t="shared" si="18"/>
        <v>2463910.04</v>
      </c>
      <c r="X188" s="52">
        <f t="shared" si="18"/>
        <v>2117733.64</v>
      </c>
      <c r="Y188" s="52">
        <f t="shared" si="18"/>
        <v>218572.3</v>
      </c>
      <c r="Z188" s="52">
        <f t="shared" si="18"/>
        <v>1214823.02</v>
      </c>
      <c r="AA188" s="52">
        <f t="shared" si="18"/>
        <v>1498938.2100000004</v>
      </c>
      <c r="AB188" s="52">
        <f t="shared" si="18"/>
        <v>4203094.7299999995</v>
      </c>
      <c r="AC188" s="52">
        <f t="shared" si="18"/>
        <v>393890.81</v>
      </c>
      <c r="AD188" s="52">
        <f t="shared" si="18"/>
        <v>482049.10000000003</v>
      </c>
    </row>
    <row r="189" spans="1:30" ht="19.5" customHeight="1" thickTop="1" x14ac:dyDescent="0.25">
      <c r="B189" s="7">
        <v>27</v>
      </c>
      <c r="C189" s="51" t="s">
        <v>34</v>
      </c>
      <c r="D189" s="50">
        <f>SUM(E189:AD189)</f>
        <v>170804982.37</v>
      </c>
      <c r="E189" s="50">
        <f t="shared" ref="E189:AD189" si="19">E12-E188</f>
        <v>1754913.41</v>
      </c>
      <c r="F189" s="50">
        <f t="shared" si="19"/>
        <v>1299847.27</v>
      </c>
      <c r="G189" s="50">
        <f t="shared" si="19"/>
        <v>1313265.42</v>
      </c>
      <c r="H189" s="50">
        <f t="shared" si="19"/>
        <v>1647072.2999999998</v>
      </c>
      <c r="I189" s="50">
        <f t="shared" si="19"/>
        <v>6956467.4800000014</v>
      </c>
      <c r="J189" s="50">
        <f t="shared" si="19"/>
        <v>3349774.4399999995</v>
      </c>
      <c r="K189" s="50">
        <f t="shared" si="19"/>
        <v>32099943.859999999</v>
      </c>
      <c r="L189" s="50">
        <f t="shared" si="19"/>
        <v>1748966.2</v>
      </c>
      <c r="M189" s="50">
        <f t="shared" si="19"/>
        <v>4987689.8099999987</v>
      </c>
      <c r="N189" s="50">
        <f t="shared" si="19"/>
        <v>2675433.5099999998</v>
      </c>
      <c r="O189" s="50">
        <f t="shared" si="19"/>
        <v>15650964.329999998</v>
      </c>
      <c r="P189" s="50">
        <f t="shared" si="19"/>
        <v>2757666.79</v>
      </c>
      <c r="Q189" s="50">
        <f t="shared" si="19"/>
        <v>3806283.5199999996</v>
      </c>
      <c r="R189" s="50">
        <f t="shared" si="19"/>
        <v>120475.12000000001</v>
      </c>
      <c r="S189" s="50">
        <f t="shared" si="19"/>
        <v>17569902.819999997</v>
      </c>
      <c r="T189" s="50">
        <f t="shared" si="19"/>
        <v>25619366.68</v>
      </c>
      <c r="U189" s="50">
        <f t="shared" si="19"/>
        <v>2739668.62</v>
      </c>
      <c r="V189" s="50">
        <f t="shared" si="19"/>
        <v>9290016.1600000001</v>
      </c>
      <c r="W189" s="50">
        <f t="shared" si="19"/>
        <v>12379593.539999999</v>
      </c>
      <c r="X189" s="50">
        <f t="shared" si="19"/>
        <v>5062245.3599999994</v>
      </c>
      <c r="Y189" s="50">
        <f t="shared" si="19"/>
        <v>645277.55000000005</v>
      </c>
      <c r="Z189" s="50">
        <f t="shared" si="19"/>
        <v>3819370.89</v>
      </c>
      <c r="AA189" s="50">
        <f t="shared" si="19"/>
        <v>2119116.1799999997</v>
      </c>
      <c r="AB189" s="50">
        <f t="shared" si="19"/>
        <v>10049607.030000001</v>
      </c>
      <c r="AC189" s="50">
        <f t="shared" si="19"/>
        <v>681181.10999999987</v>
      </c>
      <c r="AD189" s="50">
        <f t="shared" si="19"/>
        <v>660872.97</v>
      </c>
    </row>
    <row r="190" spans="1:30" ht="103.5" customHeight="1" x14ac:dyDescent="0.25">
      <c r="B190" s="7">
        <v>28</v>
      </c>
      <c r="C190" s="36" t="s">
        <v>33</v>
      </c>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row>
    <row r="191" spans="1:30" ht="18" customHeight="1" x14ac:dyDescent="0.25">
      <c r="B191" s="7">
        <v>29</v>
      </c>
      <c r="C191" s="30" t="s">
        <v>25</v>
      </c>
      <c r="D191" s="41">
        <f>SUM(E191:AD191)</f>
        <v>185808391</v>
      </c>
      <c r="E191" s="41">
        <v>2875854</v>
      </c>
      <c r="F191" s="41">
        <v>11408198</v>
      </c>
      <c r="G191" s="41">
        <v>1318965</v>
      </c>
      <c r="H191" s="41">
        <v>763789</v>
      </c>
      <c r="I191" s="41">
        <v>7817917</v>
      </c>
      <c r="J191" s="41">
        <v>7109034</v>
      </c>
      <c r="K191" s="41">
        <v>16020669</v>
      </c>
      <c r="L191" s="41">
        <v>1407798</v>
      </c>
      <c r="M191" s="41">
        <v>6218247</v>
      </c>
      <c r="N191" s="41">
        <v>3584997</v>
      </c>
      <c r="O191" s="41">
        <v>31166377</v>
      </c>
      <c r="P191" s="41">
        <v>7662887</v>
      </c>
      <c r="Q191" s="41">
        <v>642515</v>
      </c>
      <c r="R191" s="41">
        <v>340425</v>
      </c>
      <c r="S191" s="41">
        <v>10363608</v>
      </c>
      <c r="T191" s="41">
        <v>19305579</v>
      </c>
      <c r="U191" s="41">
        <v>1603514</v>
      </c>
      <c r="V191" s="41">
        <v>4360317</v>
      </c>
      <c r="W191" s="41">
        <v>19671403</v>
      </c>
      <c r="X191" s="41">
        <v>5149353</v>
      </c>
      <c r="Y191" s="41">
        <v>458735</v>
      </c>
      <c r="Z191" s="41">
        <v>4094190</v>
      </c>
      <c r="AA191" s="41">
        <v>8439356</v>
      </c>
      <c r="AB191" s="41">
        <v>13214596</v>
      </c>
      <c r="AC191" s="41">
        <v>544539</v>
      </c>
      <c r="AD191" s="41">
        <v>265529</v>
      </c>
    </row>
    <row r="192" spans="1:30" ht="15.9" customHeight="1" x14ac:dyDescent="0.25">
      <c r="B192" s="7">
        <v>30</v>
      </c>
      <c r="C192" s="30" t="s">
        <v>32</v>
      </c>
      <c r="D192" s="41">
        <f>SUM(E192:AD192)</f>
        <v>5973718</v>
      </c>
      <c r="E192" s="41">
        <v>125000</v>
      </c>
      <c r="F192" s="41">
        <v>125000</v>
      </c>
      <c r="G192" s="41">
        <v>125000</v>
      </c>
      <c r="H192" s="41">
        <v>125000</v>
      </c>
      <c r="I192" s="41">
        <v>125000</v>
      </c>
      <c r="J192" s="41">
        <v>415335</v>
      </c>
      <c r="K192" s="41">
        <v>493502</v>
      </c>
      <c r="L192" s="41">
        <v>125000</v>
      </c>
      <c r="M192" s="41">
        <v>0</v>
      </c>
      <c r="N192" s="41">
        <v>125000</v>
      </c>
      <c r="O192" s="41">
        <v>837491</v>
      </c>
      <c r="P192" s="41">
        <v>125000</v>
      </c>
      <c r="Q192" s="41">
        <v>125000</v>
      </c>
      <c r="R192" s="41">
        <v>125000</v>
      </c>
      <c r="S192" s="41">
        <v>310908</v>
      </c>
      <c r="T192" s="41">
        <v>579167</v>
      </c>
      <c r="U192" s="41">
        <v>0</v>
      </c>
      <c r="V192" s="41">
        <v>200000</v>
      </c>
      <c r="W192" s="41">
        <v>590142</v>
      </c>
      <c r="X192" s="41">
        <v>154480</v>
      </c>
      <c r="Y192" s="41">
        <v>125000</v>
      </c>
      <c r="Z192" s="41">
        <v>125000</v>
      </c>
      <c r="AA192" s="41">
        <v>246255</v>
      </c>
      <c r="AB192" s="41">
        <v>396438</v>
      </c>
      <c r="AC192" s="41">
        <v>125000</v>
      </c>
      <c r="AD192" s="41">
        <v>125000</v>
      </c>
    </row>
    <row r="193" spans="2:30" ht="15.9" customHeight="1" x14ac:dyDescent="0.25">
      <c r="B193" s="7">
        <v>31</v>
      </c>
      <c r="C193" s="30" t="s">
        <v>31</v>
      </c>
      <c r="D193" s="41">
        <f>SUM(E193:AD193)</f>
        <v>-5666842</v>
      </c>
      <c r="E193" s="41">
        <v>-2795</v>
      </c>
      <c r="F193" s="41">
        <v>0</v>
      </c>
      <c r="G193" s="41">
        <v>-5454</v>
      </c>
      <c r="H193" s="41">
        <v>-37649</v>
      </c>
      <c r="I193" s="41">
        <v>-250927</v>
      </c>
      <c r="J193" s="41">
        <v>0</v>
      </c>
      <c r="K193" s="41">
        <v>-836630</v>
      </c>
      <c r="L193" s="41">
        <v>-27717</v>
      </c>
      <c r="M193" s="41">
        <v>-52086</v>
      </c>
      <c r="N193" s="41">
        <v>-299199</v>
      </c>
      <c r="O193" s="41">
        <v>0</v>
      </c>
      <c r="P193" s="41">
        <v>-14822</v>
      </c>
      <c r="Q193" s="41">
        <v>-121929</v>
      </c>
      <c r="R193" s="41">
        <v>0</v>
      </c>
      <c r="S193" s="41">
        <v>-2011111</v>
      </c>
      <c r="T193" s="41">
        <v>-629045</v>
      </c>
      <c r="U193" s="41">
        <v>-103899</v>
      </c>
      <c r="V193" s="41">
        <v>-79853</v>
      </c>
      <c r="W193" s="41">
        <v>-42640</v>
      </c>
      <c r="X193" s="41">
        <v>0</v>
      </c>
      <c r="Y193" s="41">
        <v>-21780</v>
      </c>
      <c r="Z193" s="41">
        <v>-35291</v>
      </c>
      <c r="AA193" s="41">
        <v>-1080963</v>
      </c>
      <c r="AB193" s="41">
        <v>0</v>
      </c>
      <c r="AC193" s="41">
        <v>-13052</v>
      </c>
      <c r="AD193" s="41">
        <v>0</v>
      </c>
    </row>
    <row r="194" spans="2:30" ht="17.25" customHeight="1" x14ac:dyDescent="0.25">
      <c r="B194" s="7">
        <v>32</v>
      </c>
      <c r="C194" s="30" t="s">
        <v>30</v>
      </c>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row>
    <row r="195" spans="2:30" ht="16.5" customHeight="1" x14ac:dyDescent="0.25">
      <c r="B195" s="7">
        <v>33</v>
      </c>
      <c r="C195" s="49" t="s">
        <v>29</v>
      </c>
      <c r="D195" s="41">
        <f>SUM(E195:AD195)</f>
        <v>0</v>
      </c>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row>
    <row r="196" spans="2:30" ht="18" customHeight="1" x14ac:dyDescent="0.25">
      <c r="B196" s="7">
        <v>34</v>
      </c>
      <c r="C196" s="49" t="s">
        <v>28</v>
      </c>
      <c r="D196" s="41">
        <f>SUM(E196:AD196)</f>
        <v>0</v>
      </c>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row>
    <row r="197" spans="2:30" ht="18" customHeight="1" x14ac:dyDescent="0.25">
      <c r="B197" s="7">
        <v>35</v>
      </c>
      <c r="C197" s="40" t="s">
        <v>27</v>
      </c>
      <c r="D197" s="48">
        <f>SUM(E197:AD197)</f>
        <v>186115267</v>
      </c>
      <c r="E197" s="48">
        <f t="shared" ref="E197:AD197" si="20">SUM(E191:E196)</f>
        <v>2998059</v>
      </c>
      <c r="F197" s="48">
        <f t="shared" si="20"/>
        <v>11533198</v>
      </c>
      <c r="G197" s="48">
        <f t="shared" si="20"/>
        <v>1438511</v>
      </c>
      <c r="H197" s="48">
        <f t="shared" si="20"/>
        <v>851140</v>
      </c>
      <c r="I197" s="48">
        <f t="shared" si="20"/>
        <v>7691990</v>
      </c>
      <c r="J197" s="48">
        <f t="shared" si="20"/>
        <v>7524369</v>
      </c>
      <c r="K197" s="48">
        <f t="shared" si="20"/>
        <v>15677541</v>
      </c>
      <c r="L197" s="48">
        <f t="shared" si="20"/>
        <v>1505081</v>
      </c>
      <c r="M197" s="48">
        <f t="shared" si="20"/>
        <v>6166161</v>
      </c>
      <c r="N197" s="48">
        <f t="shared" si="20"/>
        <v>3410798</v>
      </c>
      <c r="O197" s="48">
        <f t="shared" si="20"/>
        <v>32003868</v>
      </c>
      <c r="P197" s="48">
        <f t="shared" si="20"/>
        <v>7773065</v>
      </c>
      <c r="Q197" s="48">
        <f t="shared" si="20"/>
        <v>645586</v>
      </c>
      <c r="R197" s="48">
        <f t="shared" si="20"/>
        <v>465425</v>
      </c>
      <c r="S197" s="48">
        <f t="shared" si="20"/>
        <v>8663405</v>
      </c>
      <c r="T197" s="48">
        <f t="shared" si="20"/>
        <v>19255701</v>
      </c>
      <c r="U197" s="48">
        <f t="shared" si="20"/>
        <v>1499615</v>
      </c>
      <c r="V197" s="48">
        <f t="shared" si="20"/>
        <v>4480464</v>
      </c>
      <c r="W197" s="48">
        <f t="shared" si="20"/>
        <v>20218905</v>
      </c>
      <c r="X197" s="48">
        <f t="shared" si="20"/>
        <v>5303833</v>
      </c>
      <c r="Y197" s="48">
        <f t="shared" si="20"/>
        <v>561955</v>
      </c>
      <c r="Z197" s="48">
        <f t="shared" si="20"/>
        <v>4183899</v>
      </c>
      <c r="AA197" s="48">
        <f t="shared" si="20"/>
        <v>7604648</v>
      </c>
      <c r="AB197" s="48">
        <f t="shared" si="20"/>
        <v>13611034</v>
      </c>
      <c r="AC197" s="48">
        <f t="shared" si="20"/>
        <v>656487</v>
      </c>
      <c r="AD197" s="48">
        <f t="shared" si="20"/>
        <v>390529</v>
      </c>
    </row>
    <row r="198" spans="2:30" ht="26.4" x14ac:dyDescent="0.25">
      <c r="B198" s="7">
        <v>36</v>
      </c>
      <c r="C198" s="47" t="s">
        <v>26</v>
      </c>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row>
    <row r="199" spans="2:30" ht="18" customHeight="1" x14ac:dyDescent="0.25">
      <c r="B199" s="7">
        <v>37</v>
      </c>
      <c r="C199" s="30" t="s">
        <v>25</v>
      </c>
      <c r="D199" s="41">
        <f>SUM(E199:AD199)</f>
        <v>126194143.54041836</v>
      </c>
      <c r="E199" s="41">
        <v>1754913.4104641897</v>
      </c>
      <c r="F199" s="41">
        <v>1299847.2581019495</v>
      </c>
      <c r="G199" s="41">
        <v>1313265.4111409211</v>
      </c>
      <c r="H199" s="41">
        <v>726140</v>
      </c>
      <c r="I199" s="41">
        <v>6956467.494602479</v>
      </c>
      <c r="J199" s="41">
        <v>3349774.4761073259</v>
      </c>
      <c r="K199" s="41">
        <v>15184039</v>
      </c>
      <c r="L199" s="41">
        <v>1382174</v>
      </c>
      <c r="M199" s="41">
        <v>4987689.8166448632</v>
      </c>
      <c r="N199" s="41">
        <v>2675433.4916000841</v>
      </c>
      <c r="O199" s="41">
        <v>15650964.331517478</v>
      </c>
      <c r="P199" s="41">
        <v>2757666.8240895439</v>
      </c>
      <c r="Q199" s="41">
        <v>529463</v>
      </c>
      <c r="R199" s="41">
        <v>120475</v>
      </c>
      <c r="S199" s="41">
        <v>8352497</v>
      </c>
      <c r="T199" s="41">
        <v>18676534</v>
      </c>
      <c r="U199" s="41">
        <v>1499615</v>
      </c>
      <c r="V199" s="41">
        <v>4280464</v>
      </c>
      <c r="W199" s="41">
        <v>12379593.570170412</v>
      </c>
      <c r="X199" s="41">
        <v>5062245.3673270196</v>
      </c>
      <c r="Y199" s="41">
        <v>459720</v>
      </c>
      <c r="Z199" s="41">
        <v>3819370.8839197899</v>
      </c>
      <c r="AA199" s="41">
        <v>2119116.1791888122</v>
      </c>
      <c r="AB199" s="41">
        <v>10049607.025543489</v>
      </c>
      <c r="AC199" s="41">
        <v>541538</v>
      </c>
      <c r="AD199" s="41">
        <v>265529</v>
      </c>
    </row>
    <row r="200" spans="2:30" ht="17.25" customHeight="1" x14ac:dyDescent="0.25">
      <c r="B200" s="7">
        <v>38</v>
      </c>
      <c r="C200" s="30" t="s">
        <v>24</v>
      </c>
      <c r="D200" s="41">
        <f>SUM(E200:AD200)</f>
        <v>2289791</v>
      </c>
      <c r="E200" s="4">
        <v>0</v>
      </c>
      <c r="F200" s="41">
        <v>0</v>
      </c>
      <c r="G200" s="41">
        <v>0</v>
      </c>
      <c r="H200" s="41">
        <v>125000</v>
      </c>
      <c r="I200" s="41">
        <v>0</v>
      </c>
      <c r="J200" s="41">
        <v>0</v>
      </c>
      <c r="K200" s="41">
        <v>493502</v>
      </c>
      <c r="L200" s="41">
        <v>122907</v>
      </c>
      <c r="M200" s="41">
        <v>0</v>
      </c>
      <c r="N200" s="41">
        <v>0</v>
      </c>
      <c r="O200" s="41">
        <v>0</v>
      </c>
      <c r="P200" s="41">
        <v>0</v>
      </c>
      <c r="Q200" s="41">
        <v>116123</v>
      </c>
      <c r="R200" s="41">
        <v>0</v>
      </c>
      <c r="S200" s="41">
        <v>310908</v>
      </c>
      <c r="T200" s="41">
        <v>579167</v>
      </c>
      <c r="U200" s="41">
        <v>0</v>
      </c>
      <c r="V200" s="41">
        <v>200000</v>
      </c>
      <c r="W200" s="41">
        <v>0</v>
      </c>
      <c r="X200" s="41">
        <v>0</v>
      </c>
      <c r="Y200" s="41">
        <v>102235</v>
      </c>
      <c r="Z200" s="41">
        <v>0</v>
      </c>
      <c r="AA200" s="41">
        <v>0</v>
      </c>
      <c r="AB200" s="41">
        <v>0</v>
      </c>
      <c r="AC200" s="41">
        <v>114949</v>
      </c>
      <c r="AD200" s="41">
        <v>125000</v>
      </c>
    </row>
    <row r="201" spans="2:30" ht="18.75" customHeight="1" thickBot="1" x14ac:dyDescent="0.3">
      <c r="B201" s="7">
        <v>39</v>
      </c>
      <c r="C201" s="45" t="s">
        <v>23</v>
      </c>
      <c r="D201" s="44">
        <f>SUM(E201:AD201)</f>
        <v>128483934.54041836</v>
      </c>
      <c r="E201" s="44">
        <f t="shared" ref="E201:AD201" si="21">SUM(E199:E200)</f>
        <v>1754913.4104641897</v>
      </c>
      <c r="F201" s="44">
        <f t="shared" si="21"/>
        <v>1299847.2581019495</v>
      </c>
      <c r="G201" s="44">
        <f t="shared" si="21"/>
        <v>1313265.4111409211</v>
      </c>
      <c r="H201" s="44">
        <f t="shared" si="21"/>
        <v>851140</v>
      </c>
      <c r="I201" s="44">
        <f t="shared" si="21"/>
        <v>6956467.494602479</v>
      </c>
      <c r="J201" s="44">
        <f t="shared" si="21"/>
        <v>3349774.4761073259</v>
      </c>
      <c r="K201" s="44">
        <f t="shared" si="21"/>
        <v>15677541</v>
      </c>
      <c r="L201" s="44">
        <f t="shared" si="21"/>
        <v>1505081</v>
      </c>
      <c r="M201" s="44">
        <f t="shared" si="21"/>
        <v>4987689.8166448632</v>
      </c>
      <c r="N201" s="44">
        <f t="shared" si="21"/>
        <v>2675433.4916000841</v>
      </c>
      <c r="O201" s="44">
        <f t="shared" si="21"/>
        <v>15650964.331517478</v>
      </c>
      <c r="P201" s="44">
        <f t="shared" si="21"/>
        <v>2757666.8240895439</v>
      </c>
      <c r="Q201" s="44">
        <f t="shared" si="21"/>
        <v>645586</v>
      </c>
      <c r="R201" s="44">
        <f t="shared" si="21"/>
        <v>120475</v>
      </c>
      <c r="S201" s="44">
        <f t="shared" si="21"/>
        <v>8663405</v>
      </c>
      <c r="T201" s="44">
        <f t="shared" si="21"/>
        <v>19255701</v>
      </c>
      <c r="U201" s="44">
        <f t="shared" si="21"/>
        <v>1499615</v>
      </c>
      <c r="V201" s="44">
        <f t="shared" si="21"/>
        <v>4480464</v>
      </c>
      <c r="W201" s="44">
        <f t="shared" si="21"/>
        <v>12379593.570170412</v>
      </c>
      <c r="X201" s="44">
        <f t="shared" si="21"/>
        <v>5062245.3673270196</v>
      </c>
      <c r="Y201" s="44">
        <f t="shared" si="21"/>
        <v>561955</v>
      </c>
      <c r="Z201" s="44">
        <f t="shared" si="21"/>
        <v>3819370.8839197899</v>
      </c>
      <c r="AA201" s="44">
        <f t="shared" si="21"/>
        <v>2119116.1791888122</v>
      </c>
      <c r="AB201" s="44">
        <f t="shared" si="21"/>
        <v>10049607.025543489</v>
      </c>
      <c r="AC201" s="44">
        <f t="shared" si="21"/>
        <v>656487</v>
      </c>
      <c r="AD201" s="44">
        <f t="shared" si="21"/>
        <v>390529</v>
      </c>
    </row>
    <row r="202" spans="2:30" ht="31.5" customHeight="1" thickTop="1" x14ac:dyDescent="0.25">
      <c r="B202" s="7">
        <v>40</v>
      </c>
      <c r="C202" s="43" t="s">
        <v>22</v>
      </c>
      <c r="D202" s="42">
        <f>SUM(E202:AD202)</f>
        <v>-3.9581639575771987E-2</v>
      </c>
      <c r="E202" s="42">
        <f t="shared" ref="E202:AD202" si="22">IF(((E189-E197)-(E201-E201))&lt;0,((E189-E197)-(E189-E201))-(E189-E197),((E189-E197)-(E189-E201)))</f>
        <v>4.641897976398468E-4</v>
      </c>
      <c r="F202" s="42">
        <f t="shared" si="22"/>
        <v>-1.1898050084710121E-2</v>
      </c>
      <c r="G202" s="42">
        <f t="shared" si="22"/>
        <v>-8.8590788654983044E-3</v>
      </c>
      <c r="H202" s="42">
        <f t="shared" si="22"/>
        <v>0</v>
      </c>
      <c r="I202" s="42">
        <f t="shared" si="22"/>
        <v>1.4602477662265301E-2</v>
      </c>
      <c r="J202" s="42">
        <f t="shared" si="22"/>
        <v>3.610732639208436E-2</v>
      </c>
      <c r="K202" s="42">
        <f t="shared" si="22"/>
        <v>0</v>
      </c>
      <c r="L202" s="42">
        <f t="shared" si="22"/>
        <v>0</v>
      </c>
      <c r="M202" s="42">
        <f t="shared" si="22"/>
        <v>6.6448645666241646E-3</v>
      </c>
      <c r="N202" s="42">
        <f t="shared" si="22"/>
        <v>-1.8399915657937527E-2</v>
      </c>
      <c r="O202" s="42">
        <f t="shared" si="22"/>
        <v>1.5174802392721176E-3</v>
      </c>
      <c r="P202" s="42">
        <f t="shared" si="22"/>
        <v>3.4089543856680393E-2</v>
      </c>
      <c r="Q202" s="42">
        <f t="shared" si="22"/>
        <v>0</v>
      </c>
      <c r="R202" s="42">
        <f t="shared" si="22"/>
        <v>-0.11999999999534339</v>
      </c>
      <c r="S202" s="42">
        <f t="shared" si="22"/>
        <v>0</v>
      </c>
      <c r="T202" s="42">
        <f t="shared" si="22"/>
        <v>0</v>
      </c>
      <c r="U202" s="42">
        <f t="shared" si="22"/>
        <v>0</v>
      </c>
      <c r="V202" s="42">
        <f t="shared" si="22"/>
        <v>0</v>
      </c>
      <c r="W202" s="42">
        <f t="shared" si="22"/>
        <v>3.0170412734150887E-2</v>
      </c>
      <c r="X202" s="42">
        <f t="shared" si="22"/>
        <v>7.3270201683044434E-3</v>
      </c>
      <c r="Y202" s="42">
        <f t="shared" si="22"/>
        <v>0</v>
      </c>
      <c r="Z202" s="42">
        <f t="shared" si="22"/>
        <v>-6.0802102088928223E-3</v>
      </c>
      <c r="AA202" s="42">
        <f t="shared" si="22"/>
        <v>-8.1118755042552948E-4</v>
      </c>
      <c r="AB202" s="42">
        <f t="shared" si="22"/>
        <v>-4.4565126299858093E-3</v>
      </c>
      <c r="AC202" s="42">
        <f t="shared" si="22"/>
        <v>0</v>
      </c>
      <c r="AD202" s="42">
        <f t="shared" si="22"/>
        <v>0</v>
      </c>
    </row>
    <row r="203" spans="2:30" ht="21.75" customHeight="1" x14ac:dyDescent="0.25">
      <c r="B203" s="7">
        <v>41</v>
      </c>
      <c r="C203" s="38" t="s">
        <v>21</v>
      </c>
      <c r="D203" s="37">
        <f>SUM(E203:AD203)</f>
        <v>42321047.829581641</v>
      </c>
      <c r="E203" s="37">
        <f t="shared" ref="E203:AD203" si="23">E189-E201</f>
        <v>-4.641897976398468E-4</v>
      </c>
      <c r="F203" s="37">
        <f t="shared" si="23"/>
        <v>1.1898050550371408E-2</v>
      </c>
      <c r="G203" s="37">
        <f t="shared" si="23"/>
        <v>8.8590788654983044E-3</v>
      </c>
      <c r="H203" s="37">
        <f t="shared" si="23"/>
        <v>795932.29999999981</v>
      </c>
      <c r="I203" s="37">
        <f t="shared" si="23"/>
        <v>-1.4602477662265301E-2</v>
      </c>
      <c r="J203" s="37">
        <f t="shared" si="23"/>
        <v>-3.610732639208436E-2</v>
      </c>
      <c r="K203" s="37">
        <f t="shared" si="23"/>
        <v>16422402.859999999</v>
      </c>
      <c r="L203" s="37">
        <f t="shared" si="23"/>
        <v>243885.19999999995</v>
      </c>
      <c r="M203" s="37">
        <f t="shared" si="23"/>
        <v>-6.6448645666241646E-3</v>
      </c>
      <c r="N203" s="37">
        <f t="shared" si="23"/>
        <v>1.8399915657937527E-2</v>
      </c>
      <c r="O203" s="37">
        <f t="shared" si="23"/>
        <v>-1.5174802392721176E-3</v>
      </c>
      <c r="P203" s="37">
        <f t="shared" si="23"/>
        <v>-3.4089543856680393E-2</v>
      </c>
      <c r="Q203" s="37">
        <f t="shared" si="23"/>
        <v>3160697.5199999996</v>
      </c>
      <c r="R203" s="37">
        <f t="shared" si="23"/>
        <v>0.1200000000098953</v>
      </c>
      <c r="S203" s="37">
        <f t="shared" si="23"/>
        <v>8906497.8199999966</v>
      </c>
      <c r="T203" s="37">
        <f t="shared" si="23"/>
        <v>6363665.6799999997</v>
      </c>
      <c r="U203" s="37">
        <f t="shared" si="23"/>
        <v>1240053.6200000001</v>
      </c>
      <c r="V203" s="37">
        <f t="shared" si="23"/>
        <v>4809552.16</v>
      </c>
      <c r="W203" s="37">
        <f t="shared" si="23"/>
        <v>-3.0170412734150887E-2</v>
      </c>
      <c r="X203" s="37">
        <f t="shared" si="23"/>
        <v>-7.3270201683044434E-3</v>
      </c>
      <c r="Y203" s="37">
        <f t="shared" si="23"/>
        <v>83322.550000000047</v>
      </c>
      <c r="Z203" s="37">
        <f t="shared" si="23"/>
        <v>6.0802102088928223E-3</v>
      </c>
      <c r="AA203" s="37">
        <f t="shared" si="23"/>
        <v>8.1118755042552948E-4</v>
      </c>
      <c r="AB203" s="37">
        <f t="shared" si="23"/>
        <v>4.4565126299858093E-3</v>
      </c>
      <c r="AC203" s="37">
        <f t="shared" si="23"/>
        <v>24694.10999999987</v>
      </c>
      <c r="AD203" s="37">
        <f t="shared" si="23"/>
        <v>270343.96999999997</v>
      </c>
    </row>
    <row r="204" spans="2:30" ht="26.4" x14ac:dyDescent="0.25">
      <c r="B204" s="7">
        <v>42</v>
      </c>
      <c r="C204" s="36" t="s">
        <v>20</v>
      </c>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row>
    <row r="205" spans="2:30" ht="27.75" customHeight="1" x14ac:dyDescent="0.25">
      <c r="B205" s="7">
        <v>43</v>
      </c>
      <c r="C205" s="30" t="s">
        <v>19</v>
      </c>
      <c r="D205" s="41">
        <f>SUM(E205:AD205)</f>
        <v>0</v>
      </c>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row>
    <row r="206" spans="2:30" ht="29.25" customHeight="1" x14ac:dyDescent="0.25">
      <c r="B206" s="7">
        <v>44</v>
      </c>
      <c r="C206" s="30" t="s">
        <v>18</v>
      </c>
      <c r="D206" s="41">
        <f>SUM(E206:AD206)</f>
        <v>0</v>
      </c>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row>
    <row r="207" spans="2:30" ht="17.25" customHeight="1" x14ac:dyDescent="0.25">
      <c r="B207" s="7">
        <v>45</v>
      </c>
      <c r="C207" s="40" t="s">
        <v>17</v>
      </c>
      <c r="D207" s="39">
        <f>SUM(E207:AD207)</f>
        <v>0</v>
      </c>
      <c r="E207" s="39">
        <f t="shared" ref="E207:AD207" si="24">SUM(E205:E206)</f>
        <v>0</v>
      </c>
      <c r="F207" s="39">
        <f t="shared" si="24"/>
        <v>0</v>
      </c>
      <c r="G207" s="39">
        <f t="shared" si="24"/>
        <v>0</v>
      </c>
      <c r="H207" s="39">
        <f t="shared" si="24"/>
        <v>0</v>
      </c>
      <c r="I207" s="39">
        <f t="shared" si="24"/>
        <v>0</v>
      </c>
      <c r="J207" s="39">
        <f t="shared" si="24"/>
        <v>0</v>
      </c>
      <c r="K207" s="39">
        <f t="shared" si="24"/>
        <v>0</v>
      </c>
      <c r="L207" s="39">
        <f t="shared" si="24"/>
        <v>0</v>
      </c>
      <c r="M207" s="39">
        <f t="shared" si="24"/>
        <v>0</v>
      </c>
      <c r="N207" s="39">
        <f t="shared" si="24"/>
        <v>0</v>
      </c>
      <c r="O207" s="39">
        <f t="shared" si="24"/>
        <v>0</v>
      </c>
      <c r="P207" s="39">
        <f t="shared" si="24"/>
        <v>0</v>
      </c>
      <c r="Q207" s="39">
        <f t="shared" si="24"/>
        <v>0</v>
      </c>
      <c r="R207" s="39">
        <f t="shared" si="24"/>
        <v>0</v>
      </c>
      <c r="S207" s="39">
        <f t="shared" si="24"/>
        <v>0</v>
      </c>
      <c r="T207" s="39">
        <f t="shared" si="24"/>
        <v>0</v>
      </c>
      <c r="U207" s="39">
        <f t="shared" si="24"/>
        <v>0</v>
      </c>
      <c r="V207" s="39">
        <f t="shared" si="24"/>
        <v>0</v>
      </c>
      <c r="W207" s="39">
        <f t="shared" si="24"/>
        <v>0</v>
      </c>
      <c r="X207" s="39">
        <f t="shared" si="24"/>
        <v>0</v>
      </c>
      <c r="Y207" s="39">
        <f t="shared" si="24"/>
        <v>0</v>
      </c>
      <c r="Z207" s="39">
        <f t="shared" si="24"/>
        <v>0</v>
      </c>
      <c r="AA207" s="39">
        <f t="shared" si="24"/>
        <v>0</v>
      </c>
      <c r="AB207" s="39">
        <f t="shared" si="24"/>
        <v>0</v>
      </c>
      <c r="AC207" s="39">
        <f t="shared" si="24"/>
        <v>0</v>
      </c>
      <c r="AD207" s="39">
        <f t="shared" si="24"/>
        <v>0</v>
      </c>
    </row>
    <row r="208" spans="2:30" ht="27.75" customHeight="1" x14ac:dyDescent="0.25">
      <c r="B208" s="7">
        <v>46</v>
      </c>
      <c r="C208" s="38" t="s">
        <v>16</v>
      </c>
      <c r="D208" s="37">
        <f>SUM(E208:AD208)</f>
        <v>42321047.829581641</v>
      </c>
      <c r="E208" s="37">
        <f t="shared" ref="E208:AD208" si="25">E203+E207</f>
        <v>-4.641897976398468E-4</v>
      </c>
      <c r="F208" s="37">
        <f t="shared" si="25"/>
        <v>1.1898050550371408E-2</v>
      </c>
      <c r="G208" s="37">
        <f t="shared" si="25"/>
        <v>8.8590788654983044E-3</v>
      </c>
      <c r="H208" s="37">
        <f t="shared" si="25"/>
        <v>795932.29999999981</v>
      </c>
      <c r="I208" s="37">
        <f t="shared" si="25"/>
        <v>-1.4602477662265301E-2</v>
      </c>
      <c r="J208" s="37">
        <f t="shared" si="25"/>
        <v>-3.610732639208436E-2</v>
      </c>
      <c r="K208" s="37">
        <f t="shared" si="25"/>
        <v>16422402.859999999</v>
      </c>
      <c r="L208" s="37">
        <f t="shared" si="25"/>
        <v>243885.19999999995</v>
      </c>
      <c r="M208" s="37">
        <f t="shared" si="25"/>
        <v>-6.6448645666241646E-3</v>
      </c>
      <c r="N208" s="37">
        <f t="shared" si="25"/>
        <v>1.8399915657937527E-2</v>
      </c>
      <c r="O208" s="37">
        <f t="shared" si="25"/>
        <v>-1.5174802392721176E-3</v>
      </c>
      <c r="P208" s="37">
        <f t="shared" si="25"/>
        <v>-3.4089543856680393E-2</v>
      </c>
      <c r="Q208" s="37">
        <f t="shared" si="25"/>
        <v>3160697.5199999996</v>
      </c>
      <c r="R208" s="37">
        <f t="shared" si="25"/>
        <v>0.1200000000098953</v>
      </c>
      <c r="S208" s="37">
        <f t="shared" si="25"/>
        <v>8906497.8199999966</v>
      </c>
      <c r="T208" s="37">
        <f t="shared" si="25"/>
        <v>6363665.6799999997</v>
      </c>
      <c r="U208" s="37">
        <f t="shared" si="25"/>
        <v>1240053.6200000001</v>
      </c>
      <c r="V208" s="37">
        <f t="shared" si="25"/>
        <v>4809552.16</v>
      </c>
      <c r="W208" s="37">
        <f t="shared" si="25"/>
        <v>-3.0170412734150887E-2</v>
      </c>
      <c r="X208" s="37">
        <f t="shared" si="25"/>
        <v>-7.3270201683044434E-3</v>
      </c>
      <c r="Y208" s="37">
        <f t="shared" si="25"/>
        <v>83322.550000000047</v>
      </c>
      <c r="Z208" s="37">
        <f t="shared" si="25"/>
        <v>6.0802102088928223E-3</v>
      </c>
      <c r="AA208" s="37">
        <f t="shared" si="25"/>
        <v>8.1118755042552948E-4</v>
      </c>
      <c r="AB208" s="37">
        <f t="shared" si="25"/>
        <v>4.4565126299858093E-3</v>
      </c>
      <c r="AC208" s="37">
        <f t="shared" si="25"/>
        <v>24694.10999999987</v>
      </c>
      <c r="AD208" s="37">
        <f t="shared" si="25"/>
        <v>270343.96999999997</v>
      </c>
    </row>
    <row r="209" spans="2:31" ht="52.8" hidden="1" x14ac:dyDescent="0.25">
      <c r="B209" s="7">
        <v>47</v>
      </c>
      <c r="C209" s="36" t="s">
        <v>15</v>
      </c>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row>
    <row r="210" spans="2:31" ht="15.9" hidden="1" customHeight="1" x14ac:dyDescent="0.25">
      <c r="B210" s="7">
        <v>48</v>
      </c>
      <c r="C210" s="34" t="s">
        <v>14</v>
      </c>
      <c r="D210" s="8">
        <f t="shared" ref="D210:D222" si="26">SUM(E210:AD210)</f>
        <v>0</v>
      </c>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row>
    <row r="211" spans="2:31" ht="15.9" hidden="1" customHeight="1" x14ac:dyDescent="0.25">
      <c r="B211" s="7">
        <v>49</v>
      </c>
      <c r="C211" s="34" t="s">
        <v>13</v>
      </c>
      <c r="D211" s="8">
        <f t="shared" si="26"/>
        <v>0</v>
      </c>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2" t="s">
        <v>12</v>
      </c>
    </row>
    <row r="212" spans="2:31" ht="15.9" hidden="1" customHeight="1" x14ac:dyDescent="0.25">
      <c r="B212" s="7">
        <v>50</v>
      </c>
      <c r="C212" s="34" t="s">
        <v>11</v>
      </c>
      <c r="D212" s="8">
        <f t="shared" si="26"/>
        <v>0</v>
      </c>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row>
    <row r="213" spans="2:31" ht="15.9" hidden="1" customHeight="1" x14ac:dyDescent="0.25">
      <c r="B213" s="7">
        <v>51</v>
      </c>
      <c r="C213" s="34" t="s">
        <v>10</v>
      </c>
      <c r="D213" s="8">
        <f t="shared" si="26"/>
        <v>0</v>
      </c>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row>
    <row r="214" spans="2:31" ht="15.9" hidden="1" customHeight="1" x14ac:dyDescent="0.25">
      <c r="B214" s="7">
        <v>52</v>
      </c>
      <c r="C214" s="34" t="s">
        <v>9</v>
      </c>
      <c r="D214" s="8">
        <f t="shared" si="26"/>
        <v>0</v>
      </c>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row>
    <row r="215" spans="2:31" ht="15.9" hidden="1" customHeight="1" x14ac:dyDescent="0.25">
      <c r="B215" s="7">
        <v>53</v>
      </c>
      <c r="C215" s="30" t="s">
        <v>8</v>
      </c>
      <c r="D215" s="8">
        <f t="shared" si="26"/>
        <v>0</v>
      </c>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row>
    <row r="216" spans="2:31" ht="16.5" hidden="1" customHeight="1" x14ac:dyDescent="0.25">
      <c r="B216" s="7">
        <v>54</v>
      </c>
      <c r="C216" s="30" t="s">
        <v>7</v>
      </c>
      <c r="D216" s="8">
        <f t="shared" si="26"/>
        <v>0</v>
      </c>
      <c r="E216" s="8">
        <f t="shared" ref="E216:AD216" si="27">SUM(E217:E219)</f>
        <v>0</v>
      </c>
      <c r="F216" s="8">
        <f t="shared" si="27"/>
        <v>0</v>
      </c>
      <c r="G216" s="8">
        <f t="shared" si="27"/>
        <v>0</v>
      </c>
      <c r="H216" s="8">
        <f t="shared" si="27"/>
        <v>0</v>
      </c>
      <c r="I216" s="8">
        <f t="shared" si="27"/>
        <v>0</v>
      </c>
      <c r="J216" s="8">
        <f t="shared" si="27"/>
        <v>0</v>
      </c>
      <c r="K216" s="8">
        <f t="shared" si="27"/>
        <v>0</v>
      </c>
      <c r="L216" s="8">
        <f t="shared" si="27"/>
        <v>0</v>
      </c>
      <c r="M216" s="8">
        <f t="shared" si="27"/>
        <v>0</v>
      </c>
      <c r="N216" s="8">
        <f t="shared" si="27"/>
        <v>0</v>
      </c>
      <c r="O216" s="8">
        <f t="shared" si="27"/>
        <v>0</v>
      </c>
      <c r="P216" s="8">
        <f t="shared" si="27"/>
        <v>0</v>
      </c>
      <c r="Q216" s="8">
        <f t="shared" si="27"/>
        <v>0</v>
      </c>
      <c r="R216" s="8">
        <f t="shared" si="27"/>
        <v>0</v>
      </c>
      <c r="S216" s="8">
        <f t="shared" si="27"/>
        <v>0</v>
      </c>
      <c r="T216" s="8">
        <f t="shared" si="27"/>
        <v>0</v>
      </c>
      <c r="U216" s="8">
        <f t="shared" si="27"/>
        <v>0</v>
      </c>
      <c r="V216" s="8">
        <f t="shared" si="27"/>
        <v>0</v>
      </c>
      <c r="W216" s="8">
        <f t="shared" si="27"/>
        <v>0</v>
      </c>
      <c r="X216" s="8">
        <f t="shared" si="27"/>
        <v>0</v>
      </c>
      <c r="Y216" s="8">
        <f t="shared" si="27"/>
        <v>0</v>
      </c>
      <c r="Z216" s="8">
        <f t="shared" si="27"/>
        <v>0</v>
      </c>
      <c r="AA216" s="8">
        <f t="shared" si="27"/>
        <v>0</v>
      </c>
      <c r="AB216" s="8">
        <f t="shared" si="27"/>
        <v>0</v>
      </c>
      <c r="AC216" s="8">
        <f t="shared" si="27"/>
        <v>0</v>
      </c>
      <c r="AD216" s="8">
        <f t="shared" si="27"/>
        <v>0</v>
      </c>
    </row>
    <row r="217" spans="2:31" ht="15.9" hidden="1" customHeight="1" x14ac:dyDescent="0.25">
      <c r="B217" s="7">
        <v>55</v>
      </c>
      <c r="C217" s="33" t="s">
        <v>6</v>
      </c>
      <c r="D217" s="8">
        <f t="shared" si="26"/>
        <v>0</v>
      </c>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row>
    <row r="218" spans="2:31" ht="15.9" hidden="1" customHeight="1" x14ac:dyDescent="0.25">
      <c r="B218" s="7">
        <v>56</v>
      </c>
      <c r="C218" s="33" t="s">
        <v>5</v>
      </c>
      <c r="D218" s="8">
        <f t="shared" si="26"/>
        <v>0</v>
      </c>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row>
    <row r="219" spans="2:31" ht="15.9" hidden="1" customHeight="1" x14ac:dyDescent="0.25">
      <c r="B219" s="7">
        <v>57</v>
      </c>
      <c r="C219" s="33" t="s">
        <v>4</v>
      </c>
      <c r="D219" s="8">
        <f t="shared" si="26"/>
        <v>0</v>
      </c>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row>
    <row r="220" spans="2:31" ht="30.75" hidden="1" customHeight="1" thickBot="1" x14ac:dyDescent="0.3">
      <c r="B220" s="7">
        <v>58</v>
      </c>
      <c r="C220" s="32" t="s">
        <v>3</v>
      </c>
      <c r="D220" s="31">
        <f t="shared" si="26"/>
        <v>0</v>
      </c>
      <c r="E220" s="31">
        <f t="shared" ref="E220:AD220" si="28">SUM(E210:E216)</f>
        <v>0</v>
      </c>
      <c r="F220" s="31">
        <f t="shared" si="28"/>
        <v>0</v>
      </c>
      <c r="G220" s="31">
        <f t="shared" si="28"/>
        <v>0</v>
      </c>
      <c r="H220" s="31">
        <f t="shared" si="28"/>
        <v>0</v>
      </c>
      <c r="I220" s="31">
        <f t="shared" si="28"/>
        <v>0</v>
      </c>
      <c r="J220" s="31">
        <f t="shared" si="28"/>
        <v>0</v>
      </c>
      <c r="K220" s="31">
        <f t="shared" si="28"/>
        <v>0</v>
      </c>
      <c r="L220" s="31">
        <f t="shared" si="28"/>
        <v>0</v>
      </c>
      <c r="M220" s="31">
        <f t="shared" si="28"/>
        <v>0</v>
      </c>
      <c r="N220" s="31">
        <f t="shared" si="28"/>
        <v>0</v>
      </c>
      <c r="O220" s="31">
        <f t="shared" si="28"/>
        <v>0</v>
      </c>
      <c r="P220" s="31">
        <f t="shared" si="28"/>
        <v>0</v>
      </c>
      <c r="Q220" s="31">
        <f t="shared" si="28"/>
        <v>0</v>
      </c>
      <c r="R220" s="31">
        <f t="shared" si="28"/>
        <v>0</v>
      </c>
      <c r="S220" s="31">
        <f t="shared" si="28"/>
        <v>0</v>
      </c>
      <c r="T220" s="31">
        <f t="shared" si="28"/>
        <v>0</v>
      </c>
      <c r="U220" s="31">
        <f t="shared" si="28"/>
        <v>0</v>
      </c>
      <c r="V220" s="31">
        <f t="shared" si="28"/>
        <v>0</v>
      </c>
      <c r="W220" s="31">
        <f t="shared" si="28"/>
        <v>0</v>
      </c>
      <c r="X220" s="31">
        <f t="shared" si="28"/>
        <v>0</v>
      </c>
      <c r="Y220" s="31">
        <f t="shared" si="28"/>
        <v>0</v>
      </c>
      <c r="Z220" s="31">
        <f t="shared" si="28"/>
        <v>0</v>
      </c>
      <c r="AA220" s="31">
        <f t="shared" si="28"/>
        <v>0</v>
      </c>
      <c r="AB220" s="31">
        <f t="shared" si="28"/>
        <v>0</v>
      </c>
      <c r="AC220" s="31">
        <f t="shared" si="28"/>
        <v>0</v>
      </c>
      <c r="AD220" s="31">
        <f t="shared" si="28"/>
        <v>0</v>
      </c>
    </row>
    <row r="221" spans="2:31" ht="15.9" hidden="1" customHeight="1" thickTop="1" x14ac:dyDescent="0.25">
      <c r="B221" s="7">
        <v>59</v>
      </c>
      <c r="C221" s="30" t="s">
        <v>2</v>
      </c>
      <c r="D221" s="29">
        <f t="shared" si="26"/>
        <v>0</v>
      </c>
      <c r="E221" s="29">
        <f t="shared" ref="E221:AD221" si="29">SUM(E213:E216)</f>
        <v>0</v>
      </c>
      <c r="F221" s="29">
        <f t="shared" si="29"/>
        <v>0</v>
      </c>
      <c r="G221" s="29">
        <f t="shared" si="29"/>
        <v>0</v>
      </c>
      <c r="H221" s="29">
        <f t="shared" si="29"/>
        <v>0</v>
      </c>
      <c r="I221" s="29">
        <f t="shared" si="29"/>
        <v>0</v>
      </c>
      <c r="J221" s="29">
        <f t="shared" si="29"/>
        <v>0</v>
      </c>
      <c r="K221" s="29">
        <f t="shared" si="29"/>
        <v>0</v>
      </c>
      <c r="L221" s="29">
        <f t="shared" si="29"/>
        <v>0</v>
      </c>
      <c r="M221" s="29">
        <f t="shared" si="29"/>
        <v>0</v>
      </c>
      <c r="N221" s="29">
        <f t="shared" si="29"/>
        <v>0</v>
      </c>
      <c r="O221" s="29">
        <f t="shared" si="29"/>
        <v>0</v>
      </c>
      <c r="P221" s="29">
        <f t="shared" si="29"/>
        <v>0</v>
      </c>
      <c r="Q221" s="29">
        <f t="shared" si="29"/>
        <v>0</v>
      </c>
      <c r="R221" s="29">
        <f t="shared" si="29"/>
        <v>0</v>
      </c>
      <c r="S221" s="29">
        <f t="shared" si="29"/>
        <v>0</v>
      </c>
      <c r="T221" s="29">
        <f t="shared" si="29"/>
        <v>0</v>
      </c>
      <c r="U221" s="29">
        <f t="shared" si="29"/>
        <v>0</v>
      </c>
      <c r="V221" s="29">
        <f t="shared" si="29"/>
        <v>0</v>
      </c>
      <c r="W221" s="29">
        <f t="shared" si="29"/>
        <v>0</v>
      </c>
      <c r="X221" s="29">
        <f t="shared" si="29"/>
        <v>0</v>
      </c>
      <c r="Y221" s="29">
        <f t="shared" si="29"/>
        <v>0</v>
      </c>
      <c r="Z221" s="29">
        <f t="shared" si="29"/>
        <v>0</v>
      </c>
      <c r="AA221" s="29">
        <f t="shared" si="29"/>
        <v>0</v>
      </c>
      <c r="AB221" s="29">
        <f t="shared" si="29"/>
        <v>0</v>
      </c>
      <c r="AC221" s="29">
        <f t="shared" si="29"/>
        <v>0</v>
      </c>
      <c r="AD221" s="29">
        <f t="shared" si="29"/>
        <v>0</v>
      </c>
    </row>
    <row r="222" spans="2:31" ht="15.9" hidden="1" customHeight="1" x14ac:dyDescent="0.25">
      <c r="B222" s="7">
        <v>60</v>
      </c>
      <c r="C222" s="28" t="s">
        <v>1</v>
      </c>
      <c r="D222" s="27" t="e">
        <f t="shared" si="26"/>
        <v>#DIV/0!</v>
      </c>
      <c r="E222" s="27" t="e">
        <f t="shared" ref="E222:AD222" si="30">E221/E220</f>
        <v>#DIV/0!</v>
      </c>
      <c r="F222" s="27" t="e">
        <f t="shared" si="30"/>
        <v>#DIV/0!</v>
      </c>
      <c r="G222" s="27" t="e">
        <f t="shared" si="30"/>
        <v>#DIV/0!</v>
      </c>
      <c r="H222" s="27" t="e">
        <f t="shared" si="30"/>
        <v>#DIV/0!</v>
      </c>
      <c r="I222" s="27" t="e">
        <f t="shared" si="30"/>
        <v>#DIV/0!</v>
      </c>
      <c r="J222" s="27" t="e">
        <f t="shared" si="30"/>
        <v>#DIV/0!</v>
      </c>
      <c r="K222" s="27" t="e">
        <f t="shared" si="30"/>
        <v>#DIV/0!</v>
      </c>
      <c r="L222" s="27" t="e">
        <f t="shared" si="30"/>
        <v>#DIV/0!</v>
      </c>
      <c r="M222" s="27" t="e">
        <f t="shared" si="30"/>
        <v>#DIV/0!</v>
      </c>
      <c r="N222" s="27" t="e">
        <f t="shared" si="30"/>
        <v>#DIV/0!</v>
      </c>
      <c r="O222" s="27" t="e">
        <f t="shared" si="30"/>
        <v>#DIV/0!</v>
      </c>
      <c r="P222" s="27" t="e">
        <f t="shared" si="30"/>
        <v>#DIV/0!</v>
      </c>
      <c r="Q222" s="27" t="e">
        <f t="shared" si="30"/>
        <v>#DIV/0!</v>
      </c>
      <c r="R222" s="27" t="e">
        <f t="shared" si="30"/>
        <v>#DIV/0!</v>
      </c>
      <c r="S222" s="27" t="e">
        <f t="shared" si="30"/>
        <v>#DIV/0!</v>
      </c>
      <c r="T222" s="27" t="e">
        <f t="shared" si="30"/>
        <v>#DIV/0!</v>
      </c>
      <c r="U222" s="27" t="e">
        <f t="shared" si="30"/>
        <v>#DIV/0!</v>
      </c>
      <c r="V222" s="27" t="e">
        <f t="shared" si="30"/>
        <v>#DIV/0!</v>
      </c>
      <c r="W222" s="27" t="e">
        <f t="shared" si="30"/>
        <v>#DIV/0!</v>
      </c>
      <c r="X222" s="27" t="e">
        <f t="shared" si="30"/>
        <v>#DIV/0!</v>
      </c>
      <c r="Y222" s="27" t="e">
        <f t="shared" si="30"/>
        <v>#DIV/0!</v>
      </c>
      <c r="Z222" s="27" t="e">
        <f t="shared" si="30"/>
        <v>#DIV/0!</v>
      </c>
      <c r="AA222" s="27" t="e">
        <f t="shared" si="30"/>
        <v>#DIV/0!</v>
      </c>
      <c r="AB222" s="27" t="e">
        <f t="shared" si="30"/>
        <v>#DIV/0!</v>
      </c>
      <c r="AC222" s="27" t="e">
        <f t="shared" si="30"/>
        <v>#DIV/0!</v>
      </c>
      <c r="AD222" s="27" t="e">
        <f t="shared" si="30"/>
        <v>#DIV/0!</v>
      </c>
    </row>
    <row r="223" spans="2:31" ht="18.600000000000001" hidden="1" customHeight="1" x14ac:dyDescent="0.25">
      <c r="B223" s="26">
        <v>61</v>
      </c>
      <c r="C223" s="25" t="s">
        <v>0</v>
      </c>
      <c r="D223" s="24"/>
      <c r="E223" s="23"/>
      <c r="F223" s="23"/>
      <c r="G223" s="23"/>
      <c r="H223" s="23"/>
      <c r="I223" s="23"/>
    </row>
    <row r="224" spans="2:31" x14ac:dyDescent="0.25">
      <c r="B224" s="2"/>
      <c r="C224" s="22"/>
      <c r="D224" s="21"/>
      <c r="E224" s="21"/>
      <c r="F224" s="21"/>
      <c r="G224" s="21"/>
      <c r="H224" s="21"/>
      <c r="I224" s="21"/>
      <c r="J224" s="20"/>
      <c r="K224" s="20"/>
      <c r="L224" s="20"/>
      <c r="M224" s="20"/>
      <c r="N224" s="20"/>
      <c r="O224" s="20"/>
      <c r="P224" s="20"/>
      <c r="Q224" s="20"/>
      <c r="R224" s="20"/>
      <c r="S224" s="20"/>
      <c r="T224" s="20"/>
      <c r="U224" s="20"/>
      <c r="V224" s="20"/>
      <c r="W224" s="20"/>
      <c r="X224" s="20"/>
      <c r="Y224" s="20"/>
      <c r="Z224" s="20"/>
      <c r="AA224" s="20"/>
      <c r="AB224" s="20"/>
      <c r="AC224" s="20"/>
      <c r="AD224" s="20"/>
    </row>
    <row r="225" spans="2:31" s="17" customFormat="1" x14ac:dyDescent="0.25">
      <c r="C225" s="19"/>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row>
    <row r="226" spans="2:31" ht="32.25" customHeight="1" x14ac:dyDescent="0.25">
      <c r="B226" s="2"/>
      <c r="C226" s="12"/>
      <c r="D226" s="10"/>
      <c r="E226" s="8"/>
      <c r="F226" s="8"/>
      <c r="G226" s="8"/>
      <c r="H226" s="8"/>
      <c r="I226" s="8"/>
    </row>
    <row r="227" spans="2:31" s="13" customFormat="1" ht="12" x14ac:dyDescent="0.25">
      <c r="C227" s="16"/>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row>
    <row r="228" spans="2:31" s="13" customFormat="1" ht="12" x14ac:dyDescent="0.25">
      <c r="C228" s="15"/>
      <c r="D228" s="11"/>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row>
    <row r="229" spans="2:31" x14ac:dyDescent="0.25">
      <c r="B229" s="2"/>
      <c r="C229" s="12"/>
      <c r="D229" s="10"/>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row>
    <row r="230" spans="2:31" x14ac:dyDescent="0.25">
      <c r="B230" s="2"/>
      <c r="C230" s="9"/>
      <c r="D230" s="10"/>
      <c r="E230" s="8"/>
      <c r="F230" s="8"/>
      <c r="G230" s="8"/>
      <c r="H230" s="8"/>
      <c r="I230" s="8"/>
    </row>
    <row r="231" spans="2:31" x14ac:dyDescent="0.25">
      <c r="B231" s="2"/>
      <c r="C231" s="9"/>
      <c r="D231" s="10"/>
      <c r="E231" s="8"/>
      <c r="F231" s="8"/>
      <c r="G231" s="8"/>
      <c r="H231" s="8"/>
      <c r="I231" s="8"/>
    </row>
    <row r="232" spans="2:31" x14ac:dyDescent="0.25">
      <c r="B232" s="2"/>
      <c r="C232" s="9"/>
      <c r="D232" s="10"/>
      <c r="E232" s="8"/>
      <c r="F232" s="8"/>
      <c r="G232" s="8"/>
      <c r="H232" s="8"/>
      <c r="I232" s="8"/>
    </row>
    <row r="233" spans="2:31" ht="18" customHeight="1" x14ac:dyDescent="0.25">
      <c r="B233" s="2"/>
      <c r="C233" s="9"/>
      <c r="D233" s="10"/>
      <c r="E233" s="8"/>
      <c r="F233" s="8"/>
      <c r="G233" s="8"/>
      <c r="H233" s="8"/>
      <c r="I233" s="8"/>
    </row>
    <row r="234" spans="2:31" x14ac:dyDescent="0.25">
      <c r="B234" s="2"/>
      <c r="C234" s="9"/>
      <c r="D234" s="10"/>
      <c r="E234" s="8"/>
      <c r="F234" s="8"/>
      <c r="G234" s="8"/>
      <c r="H234" s="8"/>
      <c r="I234" s="8"/>
    </row>
    <row r="235" spans="2:31" x14ac:dyDescent="0.25">
      <c r="B235" s="2"/>
      <c r="C235" s="9"/>
      <c r="D235" s="10"/>
      <c r="E235" s="8"/>
      <c r="F235" s="8"/>
      <c r="G235" s="8"/>
      <c r="H235" s="8"/>
      <c r="I235" s="8"/>
    </row>
    <row r="236" spans="2:31" x14ac:dyDescent="0.25">
      <c r="B236" s="2"/>
      <c r="C236" s="9"/>
      <c r="D236" s="10"/>
      <c r="E236" s="8"/>
      <c r="F236" s="8"/>
      <c r="G236" s="8"/>
      <c r="H236" s="8"/>
      <c r="I236" s="8"/>
    </row>
    <row r="237" spans="2:31" x14ac:dyDescent="0.25">
      <c r="B237" s="2"/>
      <c r="C237" s="9"/>
      <c r="D237" s="10"/>
      <c r="E237" s="8"/>
      <c r="F237" s="8"/>
      <c r="G237" s="8"/>
      <c r="H237" s="8"/>
      <c r="I237" s="8"/>
    </row>
    <row r="238" spans="2:31" x14ac:dyDescent="0.25">
      <c r="B238" s="2"/>
      <c r="C238" s="9"/>
      <c r="D238" s="10"/>
      <c r="E238" s="8"/>
      <c r="F238" s="8"/>
      <c r="G238" s="8"/>
      <c r="H238" s="8"/>
      <c r="I238" s="8"/>
    </row>
    <row r="239" spans="2:31" x14ac:dyDescent="0.25">
      <c r="B239" s="2"/>
      <c r="C239" s="9"/>
      <c r="D239" s="10"/>
      <c r="E239" s="8"/>
      <c r="F239" s="8"/>
      <c r="G239" s="8"/>
      <c r="H239" s="8"/>
      <c r="I239" s="8"/>
    </row>
    <row r="240" spans="2:31" x14ac:dyDescent="0.25">
      <c r="B240" s="2"/>
      <c r="C240" s="9"/>
      <c r="D240" s="10"/>
      <c r="E240" s="8"/>
      <c r="F240" s="8"/>
      <c r="G240" s="8"/>
      <c r="H240" s="8"/>
      <c r="I240" s="8"/>
    </row>
    <row r="241" spans="2:9" s="3" customFormat="1" x14ac:dyDescent="0.25">
      <c r="B241" s="2"/>
      <c r="C241" s="9"/>
      <c r="D241" s="10"/>
      <c r="E241" s="8"/>
      <c r="F241" s="8"/>
      <c r="G241" s="8"/>
      <c r="H241" s="8"/>
      <c r="I241" s="8"/>
    </row>
    <row r="242" spans="2:9" s="3" customFormat="1" x14ac:dyDescent="0.25">
      <c r="B242" s="2"/>
      <c r="C242" s="9"/>
      <c r="D242" s="10"/>
      <c r="E242" s="8"/>
      <c r="F242" s="8"/>
      <c r="G242" s="8"/>
      <c r="H242" s="8"/>
      <c r="I242" s="8"/>
    </row>
    <row r="243" spans="2:9" s="3" customFormat="1" x14ac:dyDescent="0.25">
      <c r="B243" s="2"/>
      <c r="C243" s="9"/>
      <c r="D243" s="10"/>
      <c r="E243" s="8"/>
      <c r="F243" s="8"/>
      <c r="G243" s="8"/>
      <c r="H243" s="8"/>
      <c r="I243" s="8"/>
    </row>
    <row r="244" spans="2:9" s="3" customFormat="1" x14ac:dyDescent="0.25">
      <c r="B244" s="2"/>
      <c r="C244" s="9"/>
      <c r="D244" s="10"/>
      <c r="E244" s="8"/>
      <c r="F244" s="8"/>
      <c r="G244" s="8"/>
      <c r="H244" s="8"/>
      <c r="I244" s="8"/>
    </row>
    <row r="245" spans="2:9" s="3" customFormat="1" x14ac:dyDescent="0.25">
      <c r="B245" s="2"/>
      <c r="C245" s="9"/>
      <c r="D245" s="10"/>
      <c r="E245" s="8"/>
      <c r="F245" s="8"/>
      <c r="G245" s="8"/>
      <c r="H245" s="8"/>
      <c r="I245" s="8"/>
    </row>
    <row r="246" spans="2:9" s="3" customFormat="1" x14ac:dyDescent="0.25">
      <c r="B246" s="2"/>
      <c r="C246" s="9"/>
      <c r="D246" s="10"/>
      <c r="E246" s="8"/>
      <c r="F246" s="8"/>
      <c r="G246" s="8"/>
      <c r="H246" s="8"/>
      <c r="I246" s="8"/>
    </row>
    <row r="247" spans="2:9" s="3" customFormat="1" x14ac:dyDescent="0.25">
      <c r="B247" s="2"/>
      <c r="C247" s="9"/>
      <c r="D247" s="10"/>
      <c r="E247" s="8"/>
      <c r="F247" s="8"/>
      <c r="G247" s="8"/>
      <c r="H247" s="8"/>
      <c r="I247" s="8"/>
    </row>
    <row r="248" spans="2:9" s="3" customFormat="1" x14ac:dyDescent="0.25">
      <c r="B248" s="2"/>
      <c r="C248" s="9"/>
      <c r="D248" s="10"/>
      <c r="E248" s="8"/>
      <c r="F248" s="8"/>
      <c r="G248" s="8"/>
      <c r="H248" s="8"/>
      <c r="I248" s="8"/>
    </row>
    <row r="249" spans="2:9" s="3" customFormat="1" x14ac:dyDescent="0.25">
      <c r="B249" s="2"/>
      <c r="C249" s="9"/>
      <c r="D249" s="10"/>
      <c r="E249" s="8"/>
      <c r="F249" s="8"/>
      <c r="G249" s="8"/>
      <c r="H249" s="8"/>
      <c r="I249" s="8"/>
    </row>
    <row r="250" spans="2:9" s="3" customFormat="1" x14ac:dyDescent="0.25">
      <c r="B250" s="2"/>
      <c r="C250" s="9"/>
      <c r="D250" s="5"/>
      <c r="E250" s="8"/>
      <c r="F250" s="8"/>
      <c r="G250" s="8"/>
      <c r="H250" s="8"/>
      <c r="I250" s="8"/>
    </row>
    <row r="251" spans="2:9" s="3" customFormat="1" x14ac:dyDescent="0.25">
      <c r="B251" s="2"/>
      <c r="C251" s="9"/>
      <c r="D251" s="5"/>
      <c r="E251" s="8"/>
      <c r="F251" s="8"/>
      <c r="G251" s="8"/>
      <c r="H251" s="8"/>
      <c r="I251" s="8"/>
    </row>
    <row r="252" spans="2:9" s="3" customFormat="1" x14ac:dyDescent="0.25">
      <c r="B252" s="2"/>
      <c r="C252" s="9"/>
      <c r="D252" s="5"/>
      <c r="E252" s="8"/>
      <c r="F252" s="8"/>
      <c r="G252" s="8"/>
      <c r="H252" s="8"/>
      <c r="I252" s="8"/>
    </row>
    <row r="253" spans="2:9" s="3" customFormat="1" x14ac:dyDescent="0.25">
      <c r="B253" s="2"/>
      <c r="C253" s="9"/>
      <c r="D253" s="5"/>
      <c r="E253" s="8"/>
      <c r="F253" s="8"/>
      <c r="G253" s="8"/>
      <c r="H253" s="8"/>
      <c r="I253" s="8"/>
    </row>
  </sheetData>
  <mergeCells count="3">
    <mergeCell ref="B1:I1"/>
    <mergeCell ref="B2:I2"/>
    <mergeCell ref="B3:I3"/>
  </mergeCells>
  <printOptions horizontalCentered="1"/>
  <pageMargins left="0.2" right="0.2" top="0.5" bottom="0" header="0.3" footer="0.3"/>
  <pageSetup scale="45" fitToWidth="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15-16A Estimates - ATE</vt:lpstr>
      <vt:lpstr>'ROPS 15-16A Estimates - ATE'!Print_Area</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Zyss, Franciliza</cp:lastModifiedBy>
  <dcterms:created xsi:type="dcterms:W3CDTF">2015-03-30T15:40:03Z</dcterms:created>
  <dcterms:modified xsi:type="dcterms:W3CDTF">2015-12-07T22:45:48Z</dcterms:modified>
</cp:coreProperties>
</file>